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2"/>
  </bookViews>
  <sheets>
    <sheet name="прил№5" sheetId="1" r:id="rId1"/>
    <sheet name="прил.№7" sheetId="2" r:id="rId2"/>
    <sheet name="прил.9" sheetId="3" r:id="rId3"/>
  </sheets>
  <definedNames/>
  <calcPr fullCalcOnLoad="1"/>
</workbook>
</file>

<file path=xl/sharedStrings.xml><?xml version="1.0" encoding="utf-8"?>
<sst xmlns="http://schemas.openxmlformats.org/spreadsheetml/2006/main" count="957" uniqueCount="199">
  <si>
    <t>тыс.рублей.</t>
  </si>
  <si>
    <t>Наименование</t>
  </si>
  <si>
    <t>РзПр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</si>
  <si>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</si>
  <si>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</si>
  <si>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</si>
  <si>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</si>
  <si>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</si>
  <si>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</si>
  <si>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</si>
  <si>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</si>
  <si>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</si>
  <si>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0103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</si>
  <si>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</si>
  <si>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</si>
  <si>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</si>
  <si>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</si>
  <si>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</si>
  <si>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</si>
  <si>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</si>
  <si>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</si>
  <si>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</si>
  <si>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</si>
  <si>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</si>
  <si>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</si>
  <si>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</si>
  <si>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</si>
  <si>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</si>
  <si>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</si>
  <si>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</si>
  <si>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</si>
  <si>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Расходы на выплаты персоналу в целях обеспечения выполнения функций муниципальными органами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</si>
  <si>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</si>
  <si>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</si>
  <si>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</si>
  <si>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</si>
  <si>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</si>
  <si>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</si>
  <si>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Расходы на выплаты персоналу в целях обеспечения выполнения функций муниципальными органами, казенными учреждениями</t>
  </si>
  <si>
    <t>Резервные фонды</t>
  </si>
  <si>
    <t>Мероприятия по благоустройству территорий населенных пунктов</t>
  </si>
  <si>
    <t>0501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</si>
  <si>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</si>
  <si>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</si>
  <si>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</si>
  <si>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</si>
  <si>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Жилищное хозяйство</t>
  </si>
  <si>
    <t>1403</t>
  </si>
  <si>
    <t>Иные безвозмездные и безвозвратные перечисления</t>
  </si>
  <si>
    <t>муниципального района Чишминский район</t>
  </si>
  <si>
    <t>Вед-во</t>
  </si>
  <si>
    <t>791</t>
  </si>
  <si>
    <t xml:space="preserve">Ведомственная структура расходов  бюджета </t>
  </si>
  <si>
    <t>Приложение № 5</t>
  </si>
  <si>
    <t>Резервный фонд сельского поселения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</si>
  <si>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</si>
  <si>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</si>
  <si>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</si>
  <si>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</si>
  <si>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</si>
  <si>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</si>
  <si>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</si>
  <si>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</si>
  <si>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</si>
  <si>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</si>
  <si>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</si>
  <si>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</si>
  <si>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</si>
  <si>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</si>
  <si>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</si>
  <si>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</si>
  <si>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2050000000</t>
  </si>
  <si>
    <t>2050100000</t>
  </si>
  <si>
    <t>Основное мероприятие "Мероприятия по жилищному хозяйству"</t>
  </si>
  <si>
    <t>2030000000</t>
  </si>
  <si>
    <t>2030100000</t>
  </si>
  <si>
    <t>2030103610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</si>
  <si>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</si>
  <si>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</si>
  <si>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</si>
  <si>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</si>
  <si>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</si>
  <si>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</si>
  <si>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Основное мероприятие "Содержание мест захоронения"</t>
  </si>
  <si>
    <t>2030400000</t>
  </si>
  <si>
    <t>2030374040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</si>
  <si>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</si>
  <si>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</si>
  <si>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</si>
  <si>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</si>
  <si>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</si>
  <si>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</si>
  <si>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</si>
  <si>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</si>
  <si>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</si>
  <si>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</si>
  <si>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</si>
  <si>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</si>
  <si>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</si>
  <si>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</si>
  <si>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</si>
  <si>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</si>
  <si>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</si>
  <si>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</si>
  <si>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</si>
  <si>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</si>
  <si>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Основное мероприятие "Обеспечение пожарной безопасности на территории"</t>
  </si>
  <si>
    <t>2040103150</t>
  </si>
  <si>
    <t>Мероприятия по развитию инфраструктуры объектов противопожарной службы</t>
  </si>
  <si>
    <t>2050124300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</si>
  <si>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</si>
  <si>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</si>
  <si>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</si>
  <si>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</si>
  <si>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</si>
  <si>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</si>
  <si>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</si>
  <si>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</si>
  <si>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</si>
  <si>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</si>
  <si>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</si>
  <si>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</si>
  <si>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</si>
  <si>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</si>
  <si>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</si>
  <si>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Другие вопросы в области национальной экономики</t>
  </si>
  <si>
    <t>Подпрограмма "Проведение землеустроительных мероприятий на территории сельских поселений муниципального района Чишминский район"</t>
  </si>
  <si>
    <t>Основное мероприятие "Проведение землеустроительных мероприятий на территории сельского поселения"</t>
  </si>
  <si>
    <t>Проведение работ по землеустройству</t>
  </si>
  <si>
    <t>2070000000</t>
  </si>
  <si>
    <t>2070100000</t>
  </si>
  <si>
    <t>2070103330</t>
  </si>
  <si>
    <t>0412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</si>
  <si>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</si>
  <si>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</si>
  <si>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</si>
  <si>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</si>
  <si>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</si>
  <si>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/>
  </si>
  <si>
    <t>Непрограммные расходы</t>
  </si>
  <si>
    <t>9900000000</t>
  </si>
  <si>
    <t>Прочие межбюджетные трансферты общего характера</t>
  </si>
  <si>
    <t>Муниципальная программа "Комплексное развитие территории сельского поселения Еремеевский сельсовет муниципального района Чишминский район Республики Башкортостан"</t>
  </si>
  <si>
    <t>Подпрограмма "Повышение эффективности деятельности органов местного самоуправления сельского поселения Еремеевский сельсовет"</t>
  </si>
  <si>
    <t>Муниципальная программа «Комплексное развитие территории сельского поселения Еремеевский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</si>
  <si>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Еремеевский  сельсовет муниципального района Чишминский район РБ"</t>
  </si>
  <si>
    <t>Основное мероприятие "Резервный фонд сельского поселения Еремеевский  сельсовет"</t>
  </si>
  <si>
    <t>Подпрограмма "Управление и содержание имущества казны сельского поселения Еремеевский сельсовет муниципального района Чишминский район"</t>
  </si>
  <si>
    <t>Подпрограмма "Осуществление государственных полномочий по первичному воинскому учету на территории сельского поселения Еремеевский  сельсовет муниципального района Чишминский район"</t>
  </si>
  <si>
    <t xml:space="preserve">Муниципальная программа «Комплексное развитие территории сельского поселения Еремеевский сельсовет муниципального района Чишминский район Республики Башкортостан» </t>
  </si>
  <si>
    <t>Подпрограмма "Обеспечение пожарной безопасности на территории сельского поселения Еремеевский сельсовет муниципального района Чишминский район"</t>
  </si>
  <si>
    <t>Подпрограмма "Модернизация и развитие автомобильных дорог общего пользования местного значения сельского поселения Еремеевский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</si>
  <si>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 </t>
  </si>
  <si>
    <t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</t>
  </si>
  <si>
    <t>Подпрограмма "Осуществление государственных полномочий по первичному воинскому учету на территории сельского поселения Еремеевский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</si>
  <si>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сельсовет муниципального района Чишминский район" </t>
  </si>
  <si>
    <t>Подпрограмма "Управление муниицпальными финансами сельского поселения Еремеевский сельсовет муниципального района Чишминский район РБ"</t>
  </si>
  <si>
    <t>Основное мероприятие "Резервный фонд сельского поселения Еремеевский сельсовет"</t>
  </si>
  <si>
    <t>Основное мероприятие "Ремонт автомобильных дорог"</t>
  </si>
  <si>
    <t>2040200000</t>
  </si>
  <si>
    <t>2040203150</t>
  </si>
  <si>
    <t>2030274040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</si>
  <si>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поселений.</t>
  </si>
  <si>
    <t>20303S2010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</si>
  <si>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</si>
  <si>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20302S2471</t>
  </si>
  <si>
    <t>Реализация проектов развития общественной инфраструктуры, основанных на местных инициативах за счет средств бюджетов.окружающей среды в границах сельских поселений.</t>
  </si>
  <si>
    <t>20302S2472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</si>
  <si>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</si>
  <si>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20302S2473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</si>
  <si>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</si>
  <si>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Утв. план</t>
  </si>
  <si>
    <t>Уточн. план</t>
  </si>
  <si>
    <t>Факт. расход</t>
  </si>
  <si>
    <t>Отклонение от утв. плана, %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</si>
  <si>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</si>
  <si>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</si>
  <si>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</si>
  <si>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9900000220</t>
  </si>
  <si>
    <t>Закупка товаров, работ и услуг для обеспечения государственных (муниципальных) нужд</t>
  </si>
  <si>
    <t>2060109020</t>
  </si>
  <si>
    <t>2040174040</t>
  </si>
  <si>
    <t>20303S2310</t>
  </si>
  <si>
    <t>Мероприятия по улучшению систем наружного освещения населенных пунктов Республики Башкортостан</t>
  </si>
  <si>
    <t>2030474040</t>
  </si>
  <si>
    <t>Приложение № 3</t>
  </si>
  <si>
    <t>№___ от ___.___. 2020 года</t>
  </si>
  <si>
    <t xml:space="preserve">Республики Башкортостан за 2019 год по разделам, подразделам,  целевым статьям  </t>
  </si>
  <si>
    <t>в сравнении с первоначально утвержденным планом</t>
  </si>
  <si>
    <t>к решению Совета сельского поселения Еремеевский сельсовет</t>
  </si>
  <si>
    <t>Фактически произведенные расходы сельского поселения Еремеевский сельсовет муниципального района Чишминский район</t>
  </si>
  <si>
    <t xml:space="preserve">Непрограммные расходы </t>
  </si>
  <si>
    <t>Приложение № 4</t>
  </si>
  <si>
    <t xml:space="preserve">(муниципальным программам сельского поселения и непрограммным направлениям деятельности), </t>
  </si>
  <si>
    <t xml:space="preserve">Республики Башкортостан за 2019 год по целевым статьям  </t>
  </si>
  <si>
    <t>Фактически произведенные расходы сельского поселения Еремеевский сельсовет  муниципального района Чишминский район</t>
  </si>
  <si>
    <t xml:space="preserve">(муниципальным программам сельского поселения Еремеевский сельсовет и непрограммным направлениям деятельности), </t>
  </si>
  <si>
    <t>сельского поселения Еремеевский сельсовет муниципального района Чишминский район Республики Башкортостан за 2019 год</t>
  </si>
  <si>
    <t>№57 от 26 июня 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</si>
</sst>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  <numFmt numFmtId="181" formatCode="_-* #,##0.0_р_._-;\-* #,##0.0_р_._-;_-* &quot;-&quot;?_р_._-;_-@_-"/>
    <numFmt numFmtId="182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center"/>
    </xf>
    <xf numFmtId="179" fontId="3" fillId="0" borderId="0" xfId="60" applyNumberFormat="1" applyFont="1" applyFill="1" applyAlignment="1">
      <alignment/>
    </xf>
    <xf numFmtId="179" fontId="4" fillId="0" borderId="10" xfId="60" applyNumberFormat="1" applyFont="1" applyFill="1" applyBorder="1" applyAlignment="1">
      <alignment vertical="center" wrapText="1"/>
    </xf>
    <xf numFmtId="179" fontId="3" fillId="0" borderId="10" xfId="60" applyNumberFormat="1" applyFont="1" applyFill="1" applyBorder="1" applyAlignment="1">
      <alignment vertical="center" wrapText="1"/>
    </xf>
    <xf numFmtId="179" fontId="3" fillId="0" borderId="10" xfId="60" applyNumberFormat="1" applyFont="1" applyFill="1" applyBorder="1" applyAlignment="1">
      <alignment/>
    </xf>
    <xf numFmtId="179" fontId="3" fillId="0" borderId="10" xfId="60" applyNumberFormat="1" applyFont="1" applyFill="1" applyBorder="1" applyAlignment="1">
      <alignment horizontal="right" vertical="center" wrapText="1"/>
    </xf>
    <xf numFmtId="179" fontId="4" fillId="0" borderId="10" xfId="60" applyNumberFormat="1" applyFont="1" applyFill="1" applyBorder="1" applyAlignment="1">
      <alignment/>
    </xf>
    <xf numFmtId="179" fontId="3" fillId="0" borderId="10" xfId="60" applyNumberFormat="1" applyFont="1" applyFill="1" applyBorder="1" applyAlignment="1">
      <alignment wrapText="1"/>
    </xf>
    <xf numFmtId="179" fontId="4" fillId="0" borderId="10" xfId="60" applyNumberFormat="1" applyFont="1" applyFill="1" applyBorder="1" applyAlignment="1">
      <alignment wrapText="1"/>
    </xf>
    <xf numFmtId="179" fontId="3" fillId="0" borderId="0" xfId="60" applyNumberFormat="1" applyFont="1" applyFill="1" applyAlignment="1">
      <alignment vertical="center" wrapText="1"/>
    </xf>
    <xf numFmtId="0" fontId="45" fillId="0" borderId="10" xfId="0" applyFont="1" applyBorder="1" applyAlignment="1" quotePrefix="1">
      <alignment horizontal="left" vertical="top" wrapText="1"/>
    </xf>
    <xf numFmtId="0" fontId="45" fillId="0" borderId="10" xfId="0" applyFont="1" applyFill="1" applyBorder="1" applyAlignment="1" quotePrefix="1">
      <alignment horizontal="left" vertical="top" wrapText="1"/>
    </xf>
    <xf numFmtId="49" fontId="3" fillId="0" borderId="10" xfId="0" applyNumberFormat="1" applyFont="1" applyFill="1" applyBorder="1" applyAlignment="1">
      <alignment horizontal="right" wrapText="1"/>
    </xf>
    <xf numFmtId="182" fontId="4" fillId="0" borderId="10" xfId="0" applyNumberFormat="1" applyFont="1" applyFill="1" applyBorder="1" applyAlignment="1">
      <alignment vertical="center" wrapText="1"/>
    </xf>
    <xf numFmtId="182" fontId="3" fillId="0" borderId="10" xfId="0" applyNumberFormat="1" applyFont="1" applyFill="1" applyBorder="1" applyAlignment="1">
      <alignment vertical="center" wrapText="1"/>
    </xf>
    <xf numFmtId="182" fontId="3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wrapText="1"/>
    </xf>
    <xf numFmtId="182" fontId="4" fillId="0" borderId="10" xfId="0" applyNumberFormat="1" applyFont="1" applyFill="1" applyBorder="1" applyAlignment="1">
      <alignment wrapText="1"/>
    </xf>
    <xf numFmtId="179" fontId="7" fillId="0" borderId="10" xfId="6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right" vertical="center" shrinkToFit="1"/>
    </xf>
    <xf numFmtId="0" fontId="45" fillId="0" borderId="10" xfId="0" applyFont="1" applyFill="1" applyBorder="1" applyAlignment="1" quotePrefix="1">
      <alignment horizontal="right" vertical="top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182" fontId="4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82" fontId="3" fillId="0" borderId="10" xfId="60" applyNumberFormat="1" applyFont="1" applyFill="1" applyBorder="1" applyAlignment="1">
      <alignment vertical="center" wrapText="1"/>
    </xf>
    <xf numFmtId="1" fontId="4" fillId="0" borderId="10" xfId="57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lef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zoomScalePageLayoutView="0" workbookViewId="0" topLeftCell="A1">
      <selection activeCell="H56" sqref="H56:H61"/>
    </sheetView>
  </sheetViews>
  <sheetFormatPr defaultColWidth="9.00390625" defaultRowHeight="12.75"/>
  <cols>
    <col min="1" max="1" width="46.875" style="21" customWidth="1"/>
    <col min="2" max="2" width="7.875" style="1" customWidth="1"/>
    <col min="3" max="3" width="11.625" style="1" customWidth="1"/>
    <col min="4" max="4" width="9.625" style="1" customWidth="1"/>
    <col min="5" max="6" width="11.625" style="15" customWidth="1"/>
    <col min="7" max="7" width="13.75390625" style="15" customWidth="1"/>
    <col min="8" max="8" width="17.25390625" style="15" customWidth="1"/>
    <col min="9" max="9" width="7.875" style="1" customWidth="1"/>
    <col min="10" max="16384" width="9.125" style="1" customWidth="1"/>
  </cols>
  <sheetData>
    <row r="1" spans="5:8" ht="12.75" customHeight="1">
      <c r="E1" s="75" t="s">
        <v>185</v>
      </c>
      <c r="F1" s="75"/>
      <c r="G1" s="75"/>
      <c r="H1" s="75"/>
    </row>
    <row r="2" spans="5:8" ht="12.75" customHeight="1">
      <c r="E2" s="76" t="s">
        <v>189</v>
      </c>
      <c r="F2" s="76"/>
      <c r="G2" s="76"/>
      <c r="H2" s="76"/>
    </row>
    <row r="3" spans="5:8" ht="12.75" customHeight="1">
      <c r="E3" s="76" t="s">
        <v>49</v>
      </c>
      <c r="F3" s="76"/>
      <c r="G3" s="76"/>
      <c r="H3" s="76"/>
    </row>
    <row r="4" spans="5:8" ht="12.75" customHeight="1">
      <c r="E4" s="76" t="s">
        <v>186</v>
      </c>
      <c r="F4" s="76"/>
      <c r="G4" s="76"/>
      <c r="H4" s="76"/>
    </row>
    <row r="5" spans="5:8" ht="12.75" customHeight="1">
      <c r="E5" s="21"/>
      <c r="F5" s="21"/>
      <c r="G5" s="21"/>
      <c r="H5" s="21"/>
    </row>
    <row r="6" spans="1:9" ht="14.25">
      <c r="A6" s="73" t="s">
        <v>190</v>
      </c>
      <c r="B6" s="73"/>
      <c r="C6" s="73"/>
      <c r="D6" s="73"/>
      <c r="E6" s="73"/>
      <c r="F6" s="73"/>
      <c r="G6" s="73"/>
      <c r="H6" s="73"/>
      <c r="I6" s="64"/>
    </row>
    <row r="7" spans="1:9" ht="14.25">
      <c r="A7" s="73" t="s">
        <v>187</v>
      </c>
      <c r="B7" s="73"/>
      <c r="C7" s="73"/>
      <c r="D7" s="73"/>
      <c r="E7" s="73"/>
      <c r="F7" s="73"/>
      <c r="G7" s="73"/>
      <c r="H7" s="73"/>
      <c r="I7" s="64"/>
    </row>
    <row r="8" spans="1:9" ht="14.25">
      <c r="A8" s="73" t="s">
        <v>193</v>
      </c>
      <c r="B8" s="73"/>
      <c r="C8" s="73"/>
      <c r="D8" s="73"/>
      <c r="E8" s="73"/>
      <c r="F8" s="73"/>
      <c r="G8" s="73"/>
      <c r="H8" s="73"/>
      <c r="I8" s="64"/>
    </row>
    <row r="9" spans="1:9" ht="14.25">
      <c r="A9" s="73" t="s">
        <v>27</v>
      </c>
      <c r="B9" s="73"/>
      <c r="C9" s="73"/>
      <c r="D9" s="73"/>
      <c r="E9" s="73"/>
      <c r="F9" s="73"/>
      <c r="G9" s="73"/>
      <c r="H9" s="73"/>
      <c r="I9" s="64"/>
    </row>
    <row r="10" spans="1:9" ht="14.25">
      <c r="A10" s="74" t="s">
        <v>188</v>
      </c>
      <c r="B10" s="74"/>
      <c r="C10" s="74"/>
      <c r="D10" s="74"/>
      <c r="E10" s="74"/>
      <c r="F10" s="74"/>
      <c r="G10" s="74"/>
      <c r="H10" s="74"/>
      <c r="I10" s="65"/>
    </row>
    <row r="11" ht="12">
      <c r="H11" s="15" t="s">
        <v>0</v>
      </c>
    </row>
    <row r="12" spans="1:8" ht="28.5">
      <c r="A12" s="26" t="s">
        <v>1</v>
      </c>
      <c r="B12" s="26" t="s">
        <v>2</v>
      </c>
      <c r="C12" s="26" t="s">
        <v>28</v>
      </c>
      <c r="D12" s="26" t="s">
        <v>29</v>
      </c>
      <c r="E12" s="58" t="s">
        <v>171</v>
      </c>
      <c r="F12" s="58" t="s">
        <v>172</v>
      </c>
      <c r="G12" s="58" t="s">
        <v>173</v>
      </c>
      <c r="H12" s="59" t="s">
        <v>174</v>
      </c>
    </row>
    <row r="13" spans="1:8" s="7" customFormat="1" ht="12">
      <c r="A13" s="6">
        <v>1</v>
      </c>
      <c r="B13" s="6">
        <v>2</v>
      </c>
      <c r="C13" s="6">
        <v>3</v>
      </c>
      <c r="D13" s="6">
        <v>4</v>
      </c>
      <c r="E13" s="25">
        <v>5</v>
      </c>
      <c r="F13" s="25">
        <v>6</v>
      </c>
      <c r="G13" s="25">
        <v>7</v>
      </c>
      <c r="H13" s="25">
        <v>8</v>
      </c>
    </row>
    <row r="14" spans="1:8" ht="12">
      <c r="A14" s="28" t="s">
        <v>3</v>
      </c>
      <c r="B14" s="28"/>
      <c r="C14" s="28"/>
      <c r="D14" s="28"/>
      <c r="E14" s="52">
        <f>SUM(E15+E56+E72+E89+E148+E155)</f>
        <v>5252.4</v>
      </c>
      <c r="F14" s="52">
        <f>F15+F56+F64+F71+F89+F132+F141+F148+F155</f>
        <v>10216.400000000001</v>
      </c>
      <c r="G14" s="52">
        <f>G15+G56+G64+G71+G89+G132+G141+G148+G155</f>
        <v>9843.2</v>
      </c>
      <c r="H14" s="70">
        <f aca="true" t="shared" si="0" ref="H14:H22">(G14/E14*100)-100</f>
        <v>87.40385347650601</v>
      </c>
    </row>
    <row r="15" spans="1:8" ht="12">
      <c r="A15" s="28" t="s">
        <v>4</v>
      </c>
      <c r="B15" s="12" t="s">
        <v>5</v>
      </c>
      <c r="C15" s="12"/>
      <c r="D15" s="12"/>
      <c r="E15" s="52">
        <f>SUM(E16+E28+E36+E40)</f>
        <v>2725.7999999999997</v>
      </c>
      <c r="F15" s="52">
        <f>F16+F22+F28+F40+F46+F36</f>
        <v>3073.4</v>
      </c>
      <c r="G15" s="52">
        <f>G16+G22+G28+G40+G46+G36</f>
        <v>2809.4</v>
      </c>
      <c r="H15" s="70">
        <f t="shared" si="0"/>
        <v>3.0669895076674862</v>
      </c>
    </row>
    <row r="16" spans="1:8" ht="24">
      <c r="A16" s="30" t="s">
        <v>43</v>
      </c>
      <c r="B16" s="31" t="s">
        <v>42</v>
      </c>
      <c r="C16" s="31"/>
      <c r="D16" s="31"/>
      <c r="E16" s="53">
        <v>777.3</v>
      </c>
      <c r="F16" s="53">
        <f aca="true" t="shared" si="1" ref="F16:G20">F17</f>
        <v>813.9</v>
      </c>
      <c r="G16" s="53">
        <f t="shared" si="1"/>
        <v>755.7</v>
      </c>
      <c r="H16" s="70">
        <f t="shared" si="0"/>
        <v>-2.7788498649170066</v>
      </c>
    </row>
    <row r="17" spans="1:8" ht="48">
      <c r="A17" s="30" t="s">
        <v>142</v>
      </c>
      <c r="B17" s="31" t="s">
        <v>42</v>
      </c>
      <c r="C17" s="31" t="s">
        <v>61</v>
      </c>
      <c r="D17" s="31"/>
      <c r="E17" s="53">
        <v>777.3</v>
      </c>
      <c r="F17" s="53">
        <f t="shared" si="1"/>
        <v>813.9</v>
      </c>
      <c r="G17" s="53">
        <f t="shared" si="1"/>
        <v>755.7</v>
      </c>
      <c r="H17" s="70">
        <f t="shared" si="0"/>
        <v>-2.7788498649170066</v>
      </c>
    </row>
    <row r="18" spans="1:8" ht="36">
      <c r="A18" s="30" t="s">
        <v>143</v>
      </c>
      <c r="B18" s="31" t="s">
        <v>42</v>
      </c>
      <c r="C18" s="31" t="s">
        <v>89</v>
      </c>
      <c r="D18" s="31"/>
      <c r="E18" s="53">
        <v>777.3</v>
      </c>
      <c r="F18" s="53">
        <f t="shared" si="1"/>
        <v>813.9</v>
      </c>
      <c r="G18" s="53">
        <f t="shared" si="1"/>
        <v>755.7</v>
      </c>
      <c r="H18" s="70">
        <f t="shared" si="0"/>
        <v>-2.7788498649170066</v>
      </c>
    </row>
    <row r="19" spans="1:8" ht="24">
      <c r="A19" s="30" t="s">
        <v>90</v>
      </c>
      <c r="B19" s="31" t="s">
        <v>42</v>
      </c>
      <c r="C19" s="31" t="s">
        <v>91</v>
      </c>
      <c r="D19" s="31"/>
      <c r="E19" s="53">
        <v>777.3</v>
      </c>
      <c r="F19" s="53">
        <f t="shared" si="1"/>
        <v>813.9</v>
      </c>
      <c r="G19" s="53">
        <f t="shared" si="1"/>
        <v>755.7</v>
      </c>
      <c r="H19" s="70">
        <f t="shared" si="0"/>
        <v>-2.7788498649170066</v>
      </c>
    </row>
    <row r="20" spans="1:8" ht="12">
      <c r="A20" s="30" t="s">
        <v>44</v>
      </c>
      <c r="B20" s="31" t="s">
        <v>42</v>
      </c>
      <c r="C20" s="31" t="s">
        <v>92</v>
      </c>
      <c r="D20" s="31"/>
      <c r="E20" s="53">
        <v>777.3</v>
      </c>
      <c r="F20" s="53">
        <f t="shared" si="1"/>
        <v>813.9</v>
      </c>
      <c r="G20" s="53">
        <f t="shared" si="1"/>
        <v>755.7</v>
      </c>
      <c r="H20" s="70">
        <f t="shared" si="0"/>
        <v>-2.7788498649170066</v>
      </c>
    </row>
    <row r="21" spans="1:8" ht="36">
      <c r="A21" s="30" t="s">
        <v>38</v>
      </c>
      <c r="B21" s="31" t="s">
        <v>42</v>
      </c>
      <c r="C21" s="31" t="s">
        <v>92</v>
      </c>
      <c r="D21" s="31" t="s">
        <v>30</v>
      </c>
      <c r="E21" s="53">
        <v>777.3</v>
      </c>
      <c r="F21" s="53">
        <v>813.9</v>
      </c>
      <c r="G21" s="53">
        <v>755.7</v>
      </c>
      <c r="H21" s="70">
        <f t="shared" si="0"/>
        <v>-2.7788498649170066</v>
      </c>
    </row>
    <row r="22" spans="1:8" ht="24" hidden="1">
      <c r="A22" s="30" t="s">
        <v>45</v>
      </c>
      <c r="B22" s="31" t="s">
        <v>12</v>
      </c>
      <c r="C22" s="31"/>
      <c r="D22" s="31"/>
      <c r="E22" s="53"/>
      <c r="F22" s="53">
        <f aca="true" t="shared" si="2" ref="F22:G26">F23</f>
        <v>0</v>
      </c>
      <c r="G22" s="53">
        <f t="shared" si="2"/>
        <v>0</v>
      </c>
      <c r="H22" s="70" t="e">
        <f t="shared" si="0"/>
        <v>#DIV/0!</v>
      </c>
    </row>
    <row r="23" spans="1:8" ht="48" hidden="1">
      <c r="A23" s="30" t="s">
        <v>142</v>
      </c>
      <c r="B23" s="31" t="s">
        <v>12</v>
      </c>
      <c r="C23" s="31" t="s">
        <v>61</v>
      </c>
      <c r="D23" s="31"/>
      <c r="E23" s="53"/>
      <c r="F23" s="53">
        <f t="shared" si="2"/>
        <v>0</v>
      </c>
      <c r="G23" s="53">
        <f t="shared" si="2"/>
        <v>0</v>
      </c>
      <c r="H23" s="53"/>
    </row>
    <row r="24" spans="1:8" ht="36" hidden="1">
      <c r="A24" s="30" t="s">
        <v>143</v>
      </c>
      <c r="B24" s="31" t="s">
        <v>12</v>
      </c>
      <c r="C24" s="31" t="s">
        <v>89</v>
      </c>
      <c r="D24" s="31"/>
      <c r="E24" s="53"/>
      <c r="F24" s="53">
        <f t="shared" si="2"/>
        <v>0</v>
      </c>
      <c r="G24" s="53">
        <f t="shared" si="2"/>
        <v>0</v>
      </c>
      <c r="H24" s="53"/>
    </row>
    <row r="25" spans="1:8" ht="24" hidden="1">
      <c r="A25" s="30" t="s">
        <v>90</v>
      </c>
      <c r="B25" s="31" t="s">
        <v>12</v>
      </c>
      <c r="C25" s="31" t="s">
        <v>91</v>
      </c>
      <c r="D25" s="31"/>
      <c r="E25" s="53"/>
      <c r="F25" s="53">
        <f t="shared" si="2"/>
        <v>0</v>
      </c>
      <c r="G25" s="53">
        <f t="shared" si="2"/>
        <v>0</v>
      </c>
      <c r="H25" s="53"/>
    </row>
    <row r="26" spans="1:8" ht="12" hidden="1">
      <c r="A26" s="30" t="s">
        <v>36</v>
      </c>
      <c r="B26" s="31" t="s">
        <v>12</v>
      </c>
      <c r="C26" s="31" t="s">
        <v>93</v>
      </c>
      <c r="D26" s="31"/>
      <c r="E26" s="53"/>
      <c r="F26" s="53">
        <f t="shared" si="2"/>
        <v>0</v>
      </c>
      <c r="G26" s="53">
        <f t="shared" si="2"/>
        <v>0</v>
      </c>
      <c r="H26" s="53"/>
    </row>
    <row r="27" spans="1:8" ht="36" hidden="1">
      <c r="A27" s="30" t="s">
        <v>38</v>
      </c>
      <c r="B27" s="31" t="s">
        <v>12</v>
      </c>
      <c r="C27" s="31" t="s">
        <v>93</v>
      </c>
      <c r="D27" s="31" t="s">
        <v>30</v>
      </c>
      <c r="E27" s="53"/>
      <c r="F27" s="53"/>
      <c r="G27" s="53"/>
      <c r="H27" s="53"/>
    </row>
    <row r="28" spans="1:8" ht="12">
      <c r="A28" s="30" t="s">
        <v>6</v>
      </c>
      <c r="B28" s="31" t="s">
        <v>7</v>
      </c>
      <c r="C28" s="31"/>
      <c r="D28" s="31"/>
      <c r="E28" s="53">
        <v>1852.9</v>
      </c>
      <c r="F28" s="53">
        <f aca="true" t="shared" si="3" ref="F28:G31">F29</f>
        <v>1846.6</v>
      </c>
      <c r="G28" s="53">
        <f t="shared" si="3"/>
        <v>1660.8</v>
      </c>
      <c r="H28" s="70">
        <f>(G28/E28*100)-100</f>
        <v>-10.367531976901077</v>
      </c>
    </row>
    <row r="29" spans="1:8" ht="48">
      <c r="A29" s="30" t="s">
        <v>142</v>
      </c>
      <c r="B29" s="31" t="s">
        <v>7</v>
      </c>
      <c r="C29" s="31" t="s">
        <v>61</v>
      </c>
      <c r="D29" s="31"/>
      <c r="E29" s="53">
        <v>1852.9</v>
      </c>
      <c r="F29" s="53">
        <f t="shared" si="3"/>
        <v>1846.6</v>
      </c>
      <c r="G29" s="53">
        <f t="shared" si="3"/>
        <v>1660.8</v>
      </c>
      <c r="H29" s="70">
        <f>(G29/E29*100)-100</f>
        <v>-10.367531976901077</v>
      </c>
    </row>
    <row r="30" spans="1:8" ht="36">
      <c r="A30" s="30" t="s">
        <v>143</v>
      </c>
      <c r="B30" s="31" t="s">
        <v>7</v>
      </c>
      <c r="C30" s="31" t="s">
        <v>89</v>
      </c>
      <c r="D30" s="31"/>
      <c r="E30" s="53">
        <v>1852.9</v>
      </c>
      <c r="F30" s="53">
        <f t="shared" si="3"/>
        <v>1846.6</v>
      </c>
      <c r="G30" s="53">
        <f t="shared" si="3"/>
        <v>1660.8</v>
      </c>
      <c r="H30" s="70">
        <f>(G30/E30*100)-100</f>
        <v>-10.367531976901077</v>
      </c>
    </row>
    <row r="31" spans="1:8" ht="24">
      <c r="A31" s="30" t="s">
        <v>90</v>
      </c>
      <c r="B31" s="31" t="s">
        <v>7</v>
      </c>
      <c r="C31" s="31" t="s">
        <v>91</v>
      </c>
      <c r="D31" s="31"/>
      <c r="E31" s="53">
        <v>1852.9</v>
      </c>
      <c r="F31" s="53">
        <f t="shared" si="3"/>
        <v>1846.6</v>
      </c>
      <c r="G31" s="53">
        <f t="shared" si="3"/>
        <v>1660.8</v>
      </c>
      <c r="H31" s="70">
        <f>(G31/E31*100)-100</f>
        <v>-10.367531976901077</v>
      </c>
    </row>
    <row r="32" spans="1:8" ht="12">
      <c r="A32" s="30" t="s">
        <v>36</v>
      </c>
      <c r="B32" s="31" t="s">
        <v>7</v>
      </c>
      <c r="C32" s="31" t="s">
        <v>93</v>
      </c>
      <c r="D32" s="31"/>
      <c r="E32" s="53">
        <v>1852.9</v>
      </c>
      <c r="F32" s="53">
        <f>SUM(F33:F35)</f>
        <v>1846.6</v>
      </c>
      <c r="G32" s="53">
        <f>SUM(G33:G35)</f>
        <v>1660.8</v>
      </c>
      <c r="H32" s="70">
        <f>(G32/E32*100)-100</f>
        <v>-10.367531976901077</v>
      </c>
    </row>
    <row r="33" spans="1:8" ht="36">
      <c r="A33" s="30" t="s">
        <v>38</v>
      </c>
      <c r="B33" s="31" t="s">
        <v>7</v>
      </c>
      <c r="C33" s="31" t="s">
        <v>93</v>
      </c>
      <c r="D33" s="31" t="s">
        <v>30</v>
      </c>
      <c r="E33" s="53"/>
      <c r="F33" s="53">
        <v>1266.6</v>
      </c>
      <c r="G33" s="53">
        <v>1161.5</v>
      </c>
      <c r="H33" s="53"/>
    </row>
    <row r="34" spans="1:8" ht="12">
      <c r="A34" s="30" t="s">
        <v>35</v>
      </c>
      <c r="B34" s="31" t="s">
        <v>7</v>
      </c>
      <c r="C34" s="31" t="s">
        <v>93</v>
      </c>
      <c r="D34" s="31" t="s">
        <v>32</v>
      </c>
      <c r="E34" s="53"/>
      <c r="F34" s="53">
        <v>469.4</v>
      </c>
      <c r="G34" s="53">
        <v>388.7</v>
      </c>
      <c r="H34" s="53"/>
    </row>
    <row r="35" spans="1:8" ht="12">
      <c r="A35" s="30" t="s">
        <v>33</v>
      </c>
      <c r="B35" s="31" t="s">
        <v>7</v>
      </c>
      <c r="C35" s="31" t="s">
        <v>93</v>
      </c>
      <c r="D35" s="31" t="s">
        <v>34</v>
      </c>
      <c r="E35" s="53"/>
      <c r="F35" s="53">
        <v>110.6</v>
      </c>
      <c r="G35" s="53">
        <v>110.6</v>
      </c>
      <c r="H35" s="53"/>
    </row>
    <row r="36" spans="1:8" ht="12">
      <c r="A36" s="49" t="s">
        <v>175</v>
      </c>
      <c r="B36" s="31" t="s">
        <v>176</v>
      </c>
      <c r="C36" s="60" t="s">
        <v>138</v>
      </c>
      <c r="D36" s="31"/>
      <c r="E36" s="53">
        <v>75.6</v>
      </c>
      <c r="F36" s="53">
        <v>79.6</v>
      </c>
      <c r="G36" s="53">
        <v>79.6</v>
      </c>
      <c r="H36" s="52">
        <f aca="true" t="shared" si="4" ref="H36:H43">SUM(G36/E36*100)-100</f>
        <v>5.291005291005305</v>
      </c>
    </row>
    <row r="37" spans="1:8" ht="11.25" customHeight="1">
      <c r="A37" s="49" t="s">
        <v>139</v>
      </c>
      <c r="B37" s="31" t="s">
        <v>176</v>
      </c>
      <c r="C37" s="61" t="s">
        <v>140</v>
      </c>
      <c r="D37" s="31"/>
      <c r="E37" s="53">
        <v>75.6</v>
      </c>
      <c r="F37" s="53">
        <v>79.6</v>
      </c>
      <c r="G37" s="53">
        <v>79.6</v>
      </c>
      <c r="H37" s="52">
        <f t="shared" si="4"/>
        <v>5.291005291005305</v>
      </c>
    </row>
    <row r="38" spans="1:8" ht="27" customHeight="1">
      <c r="A38" s="49" t="s">
        <v>177</v>
      </c>
      <c r="B38" s="31" t="s">
        <v>176</v>
      </c>
      <c r="C38" s="61" t="s">
        <v>178</v>
      </c>
      <c r="D38" s="31"/>
      <c r="E38" s="53">
        <v>75.6</v>
      </c>
      <c r="F38" s="53">
        <v>79.6</v>
      </c>
      <c r="G38" s="53">
        <v>79.6</v>
      </c>
      <c r="H38" s="52">
        <f t="shared" si="4"/>
        <v>5.291005291005305</v>
      </c>
    </row>
    <row r="39" spans="1:8" ht="24.75" customHeight="1">
      <c r="A39" s="49" t="s">
        <v>179</v>
      </c>
      <c r="B39" s="31" t="s">
        <v>176</v>
      </c>
      <c r="C39" s="61" t="s">
        <v>178</v>
      </c>
      <c r="D39" s="31" t="s">
        <v>32</v>
      </c>
      <c r="E39" s="53">
        <v>75.6</v>
      </c>
      <c r="F39" s="53">
        <v>79.6</v>
      </c>
      <c r="G39" s="53">
        <v>79.6</v>
      </c>
      <c r="H39" s="52">
        <f t="shared" si="4"/>
        <v>5.291005291005305</v>
      </c>
    </row>
    <row r="40" spans="1:8" ht="12">
      <c r="A40" s="32" t="s">
        <v>39</v>
      </c>
      <c r="B40" s="31" t="s">
        <v>20</v>
      </c>
      <c r="C40" s="31"/>
      <c r="D40" s="31"/>
      <c r="E40" s="54">
        <v>20</v>
      </c>
      <c r="F40" s="53">
        <f aca="true" t="shared" si="5" ref="F40:G44">F41</f>
        <v>20</v>
      </c>
      <c r="G40" s="53">
        <f t="shared" si="5"/>
        <v>0</v>
      </c>
      <c r="H40" s="52">
        <f t="shared" si="4"/>
        <v>-100</v>
      </c>
    </row>
    <row r="41" spans="1:8" ht="48">
      <c r="A41" s="30" t="s">
        <v>144</v>
      </c>
      <c r="B41" s="31" t="s">
        <v>20</v>
      </c>
      <c r="C41" s="31" t="s">
        <v>61</v>
      </c>
      <c r="D41" s="31"/>
      <c r="E41" s="54">
        <v>20</v>
      </c>
      <c r="F41" s="53">
        <f t="shared" si="5"/>
        <v>20</v>
      </c>
      <c r="G41" s="53">
        <f t="shared" si="5"/>
        <v>0</v>
      </c>
      <c r="H41" s="52">
        <f t="shared" si="4"/>
        <v>-100</v>
      </c>
    </row>
    <row r="42" spans="1:8" ht="36">
      <c r="A42" s="30" t="s">
        <v>145</v>
      </c>
      <c r="B42" s="31" t="s">
        <v>20</v>
      </c>
      <c r="C42" s="31" t="s">
        <v>62</v>
      </c>
      <c r="D42" s="31"/>
      <c r="E42" s="54">
        <v>20</v>
      </c>
      <c r="F42" s="53">
        <f t="shared" si="5"/>
        <v>20</v>
      </c>
      <c r="G42" s="53">
        <f t="shared" si="5"/>
        <v>0</v>
      </c>
      <c r="H42" s="52">
        <f t="shared" si="4"/>
        <v>-100</v>
      </c>
    </row>
    <row r="43" spans="1:8" ht="24">
      <c r="A43" s="30" t="s">
        <v>146</v>
      </c>
      <c r="B43" s="31" t="s">
        <v>20</v>
      </c>
      <c r="C43" s="31" t="s">
        <v>94</v>
      </c>
      <c r="D43" s="31"/>
      <c r="E43" s="54">
        <v>20</v>
      </c>
      <c r="F43" s="53">
        <f t="shared" si="5"/>
        <v>20</v>
      </c>
      <c r="G43" s="53">
        <f t="shared" si="5"/>
        <v>0</v>
      </c>
      <c r="H43" s="52">
        <f t="shared" si="4"/>
        <v>-100</v>
      </c>
    </row>
    <row r="44" spans="1:8" ht="12">
      <c r="A44" s="32" t="s">
        <v>54</v>
      </c>
      <c r="B44" s="13" t="s">
        <v>20</v>
      </c>
      <c r="C44" s="13" t="s">
        <v>95</v>
      </c>
      <c r="D44" s="13"/>
      <c r="E44" s="54">
        <v>20</v>
      </c>
      <c r="F44" s="54">
        <f t="shared" si="5"/>
        <v>20</v>
      </c>
      <c r="G44" s="54">
        <f t="shared" si="5"/>
        <v>0</v>
      </c>
      <c r="H44" s="54"/>
    </row>
    <row r="45" spans="1:8" ht="12">
      <c r="A45" s="30" t="s">
        <v>33</v>
      </c>
      <c r="B45" s="13" t="s">
        <v>20</v>
      </c>
      <c r="C45" s="13" t="s">
        <v>95</v>
      </c>
      <c r="D45" s="13" t="s">
        <v>34</v>
      </c>
      <c r="E45" s="54">
        <v>20</v>
      </c>
      <c r="F45" s="54">
        <v>20</v>
      </c>
      <c r="G45" s="54"/>
      <c r="H45" s="54"/>
    </row>
    <row r="46" spans="1:8" ht="12">
      <c r="A46" s="30" t="s">
        <v>118</v>
      </c>
      <c r="B46" s="13" t="s">
        <v>119</v>
      </c>
      <c r="C46" s="13"/>
      <c r="D46" s="13"/>
      <c r="E46" s="54"/>
      <c r="F46" s="54">
        <f aca="true" t="shared" si="6" ref="F46:G48">F47</f>
        <v>313.29999999999995</v>
      </c>
      <c r="G46" s="54">
        <f t="shared" si="6"/>
        <v>313.29999999999995</v>
      </c>
      <c r="H46" s="54"/>
    </row>
    <row r="47" spans="1:8" ht="48">
      <c r="A47" s="30" t="s">
        <v>144</v>
      </c>
      <c r="B47" s="13" t="s">
        <v>119</v>
      </c>
      <c r="C47" s="31" t="s">
        <v>61</v>
      </c>
      <c r="D47" s="13"/>
      <c r="E47" s="54"/>
      <c r="F47" s="54">
        <f t="shared" si="6"/>
        <v>313.29999999999995</v>
      </c>
      <c r="G47" s="54">
        <f t="shared" si="6"/>
        <v>313.29999999999995</v>
      </c>
      <c r="H47" s="54"/>
    </row>
    <row r="48" spans="1:8" ht="36">
      <c r="A48" s="30" t="s">
        <v>147</v>
      </c>
      <c r="B48" s="13" t="s">
        <v>119</v>
      </c>
      <c r="C48" s="31" t="s">
        <v>121</v>
      </c>
      <c r="D48" s="13"/>
      <c r="E48" s="54"/>
      <c r="F48" s="54">
        <f t="shared" si="6"/>
        <v>313.29999999999995</v>
      </c>
      <c r="G48" s="54">
        <f t="shared" si="6"/>
        <v>313.29999999999995</v>
      </c>
      <c r="H48" s="54"/>
    </row>
    <row r="49" spans="1:8" ht="24">
      <c r="A49" s="30" t="s">
        <v>120</v>
      </c>
      <c r="B49" s="13" t="s">
        <v>119</v>
      </c>
      <c r="C49" s="31" t="s">
        <v>122</v>
      </c>
      <c r="D49" s="13"/>
      <c r="E49" s="54"/>
      <c r="F49" s="54">
        <f>F52+F50+F54</f>
        <v>313.29999999999995</v>
      </c>
      <c r="G49" s="54">
        <f>G52+G50+G54</f>
        <v>313.29999999999995</v>
      </c>
      <c r="H49" s="54"/>
    </row>
    <row r="50" spans="1:8" ht="12">
      <c r="A50" s="30" t="s">
        <v>123</v>
      </c>
      <c r="B50" s="13" t="s">
        <v>119</v>
      </c>
      <c r="C50" s="31" t="s">
        <v>180</v>
      </c>
      <c r="D50" s="13"/>
      <c r="E50" s="54"/>
      <c r="F50" s="54">
        <f>F51</f>
        <v>287.2</v>
      </c>
      <c r="G50" s="54">
        <f>G51</f>
        <v>287.2</v>
      </c>
      <c r="H50" s="54"/>
    </row>
    <row r="51" spans="1:8" ht="12">
      <c r="A51" s="30" t="s">
        <v>35</v>
      </c>
      <c r="B51" s="13" t="s">
        <v>119</v>
      </c>
      <c r="C51" s="31" t="s">
        <v>180</v>
      </c>
      <c r="D51" s="13" t="s">
        <v>32</v>
      </c>
      <c r="E51" s="54"/>
      <c r="F51" s="54">
        <v>287.2</v>
      </c>
      <c r="G51" s="54">
        <v>287.2</v>
      </c>
      <c r="H51" s="54"/>
    </row>
    <row r="52" spans="1:8" ht="12">
      <c r="A52" s="30" t="s">
        <v>123</v>
      </c>
      <c r="B52" s="13" t="s">
        <v>119</v>
      </c>
      <c r="C52" s="31" t="s">
        <v>124</v>
      </c>
      <c r="D52" s="13"/>
      <c r="E52" s="54"/>
      <c r="F52" s="54">
        <f>F53</f>
        <v>23.9</v>
      </c>
      <c r="G52" s="54">
        <f>G53</f>
        <v>23.9</v>
      </c>
      <c r="H52" s="54"/>
    </row>
    <row r="53" spans="1:8" ht="12">
      <c r="A53" s="30" t="s">
        <v>35</v>
      </c>
      <c r="B53" s="13" t="s">
        <v>119</v>
      </c>
      <c r="C53" s="31" t="s">
        <v>124</v>
      </c>
      <c r="D53" s="13" t="s">
        <v>32</v>
      </c>
      <c r="E53" s="54"/>
      <c r="F53" s="54">
        <v>23.9</v>
      </c>
      <c r="G53" s="54">
        <v>23.9</v>
      </c>
      <c r="H53" s="54"/>
    </row>
    <row r="54" spans="1:8" ht="12">
      <c r="A54" s="62" t="s">
        <v>123</v>
      </c>
      <c r="B54" s="13" t="s">
        <v>119</v>
      </c>
      <c r="C54" s="61">
        <v>9900002990</v>
      </c>
      <c r="D54" s="13"/>
      <c r="E54" s="54"/>
      <c r="F54" s="54">
        <v>2.2</v>
      </c>
      <c r="G54" s="54">
        <v>2.2</v>
      </c>
      <c r="H54" s="54"/>
    </row>
    <row r="55" spans="1:8" ht="12">
      <c r="A55" s="30" t="s">
        <v>35</v>
      </c>
      <c r="B55" s="13" t="s">
        <v>119</v>
      </c>
      <c r="C55" s="61">
        <v>9900002990</v>
      </c>
      <c r="D55" s="13" t="s">
        <v>32</v>
      </c>
      <c r="E55" s="54"/>
      <c r="F55" s="54">
        <v>2.2</v>
      </c>
      <c r="G55" s="54">
        <v>2.2</v>
      </c>
      <c r="H55" s="54"/>
    </row>
    <row r="56" spans="1:8" ht="12">
      <c r="A56" s="3" t="s">
        <v>23</v>
      </c>
      <c r="B56" s="29" t="s">
        <v>21</v>
      </c>
      <c r="C56" s="29"/>
      <c r="D56" s="29"/>
      <c r="E56" s="56">
        <v>231.4</v>
      </c>
      <c r="F56" s="55">
        <f aca="true" t="shared" si="7" ref="F56:G60">F57</f>
        <v>231.4</v>
      </c>
      <c r="G56" s="55">
        <f t="shared" si="7"/>
        <v>231.4</v>
      </c>
      <c r="H56" s="70">
        <f aca="true" t="shared" si="8" ref="H56:H61">(G56/E56*100)-100</f>
        <v>0</v>
      </c>
    </row>
    <row r="57" spans="1:8" ht="12">
      <c r="A57" s="3" t="s">
        <v>22</v>
      </c>
      <c r="B57" s="13" t="s">
        <v>18</v>
      </c>
      <c r="C57" s="13"/>
      <c r="D57" s="13"/>
      <c r="E57" s="56">
        <v>231.4</v>
      </c>
      <c r="F57" s="54">
        <f t="shared" si="7"/>
        <v>231.4</v>
      </c>
      <c r="G57" s="54">
        <f t="shared" si="7"/>
        <v>231.4</v>
      </c>
      <c r="H57" s="70">
        <f t="shared" si="8"/>
        <v>0</v>
      </c>
    </row>
    <row r="58" spans="1:8" ht="48">
      <c r="A58" s="30" t="s">
        <v>144</v>
      </c>
      <c r="B58" s="13" t="s">
        <v>18</v>
      </c>
      <c r="C58" s="13" t="s">
        <v>61</v>
      </c>
      <c r="D58" s="13"/>
      <c r="E58" s="56">
        <v>231.4</v>
      </c>
      <c r="F58" s="54">
        <f t="shared" si="7"/>
        <v>231.4</v>
      </c>
      <c r="G58" s="54">
        <f t="shared" si="7"/>
        <v>231.4</v>
      </c>
      <c r="H58" s="70">
        <f t="shared" si="8"/>
        <v>0</v>
      </c>
    </row>
    <row r="59" spans="1:8" ht="48">
      <c r="A59" s="30" t="s">
        <v>148</v>
      </c>
      <c r="B59" s="13" t="s">
        <v>18</v>
      </c>
      <c r="C59" s="13" t="s">
        <v>68</v>
      </c>
      <c r="D59" s="13"/>
      <c r="E59" s="56">
        <v>231.4</v>
      </c>
      <c r="F59" s="54">
        <f t="shared" si="7"/>
        <v>231.4</v>
      </c>
      <c r="G59" s="54">
        <f t="shared" si="7"/>
        <v>231.4</v>
      </c>
      <c r="H59" s="70">
        <f t="shared" si="8"/>
        <v>0</v>
      </c>
    </row>
    <row r="60" spans="1:8" ht="36">
      <c r="A60" s="30" t="s">
        <v>67</v>
      </c>
      <c r="B60" s="13" t="s">
        <v>18</v>
      </c>
      <c r="C60" s="13" t="s">
        <v>69</v>
      </c>
      <c r="D60" s="13"/>
      <c r="E60" s="56">
        <v>231.4</v>
      </c>
      <c r="F60" s="54">
        <f t="shared" si="7"/>
        <v>231.4</v>
      </c>
      <c r="G60" s="54">
        <f t="shared" si="7"/>
        <v>231.4</v>
      </c>
      <c r="H60" s="70">
        <f t="shared" si="8"/>
        <v>0</v>
      </c>
    </row>
    <row r="61" spans="1:8" ht="24">
      <c r="A61" s="32" t="s">
        <v>101</v>
      </c>
      <c r="B61" s="13" t="s">
        <v>18</v>
      </c>
      <c r="C61" s="13" t="s">
        <v>70</v>
      </c>
      <c r="D61" s="4"/>
      <c r="E61" s="56">
        <v>231.4</v>
      </c>
      <c r="F61" s="56">
        <f>SUM(F62:F63)</f>
        <v>231.4</v>
      </c>
      <c r="G61" s="56">
        <f>SUM(G62:G63)</f>
        <v>231.4</v>
      </c>
      <c r="H61" s="70">
        <f t="shared" si="8"/>
        <v>0</v>
      </c>
    </row>
    <row r="62" spans="1:8" ht="24">
      <c r="A62" s="30" t="s">
        <v>31</v>
      </c>
      <c r="B62" s="13" t="s">
        <v>18</v>
      </c>
      <c r="C62" s="13" t="s">
        <v>70</v>
      </c>
      <c r="D62" s="4">
        <v>100</v>
      </c>
      <c r="E62" s="56"/>
      <c r="F62" s="56">
        <v>202.8</v>
      </c>
      <c r="G62" s="56">
        <v>202.8</v>
      </c>
      <c r="H62" s="56"/>
    </row>
    <row r="63" spans="1:8" ht="12">
      <c r="A63" s="30" t="s">
        <v>35</v>
      </c>
      <c r="B63" s="13" t="s">
        <v>18</v>
      </c>
      <c r="C63" s="13" t="s">
        <v>70</v>
      </c>
      <c r="D63" s="4">
        <v>200</v>
      </c>
      <c r="E63" s="56"/>
      <c r="F63" s="56">
        <v>28.6</v>
      </c>
      <c r="G63" s="56">
        <v>28.6</v>
      </c>
      <c r="H63" s="56"/>
    </row>
    <row r="64" spans="1:8" ht="24">
      <c r="A64" s="28" t="s">
        <v>102</v>
      </c>
      <c r="B64" s="29" t="s">
        <v>103</v>
      </c>
      <c r="C64" s="29"/>
      <c r="D64" s="35"/>
      <c r="E64" s="57"/>
      <c r="F64" s="57">
        <f aca="true" t="shared" si="9" ref="F64:G69">F65</f>
        <v>2.5</v>
      </c>
      <c r="G64" s="57">
        <f t="shared" si="9"/>
        <v>2.5</v>
      </c>
      <c r="H64" s="57"/>
    </row>
    <row r="65" spans="1:8" ht="12">
      <c r="A65" s="30" t="s">
        <v>104</v>
      </c>
      <c r="B65" s="13" t="s">
        <v>105</v>
      </c>
      <c r="C65" s="13"/>
      <c r="D65" s="4"/>
      <c r="E65" s="56"/>
      <c r="F65" s="56">
        <f t="shared" si="9"/>
        <v>2.5</v>
      </c>
      <c r="G65" s="56">
        <f t="shared" si="9"/>
        <v>2.5</v>
      </c>
      <c r="H65" s="56"/>
    </row>
    <row r="66" spans="1:8" ht="48">
      <c r="A66" s="30" t="s">
        <v>149</v>
      </c>
      <c r="B66" s="13" t="s">
        <v>105</v>
      </c>
      <c r="C66" s="13" t="s">
        <v>61</v>
      </c>
      <c r="D66" s="4"/>
      <c r="E66" s="56"/>
      <c r="F66" s="56">
        <f t="shared" si="9"/>
        <v>2.5</v>
      </c>
      <c r="G66" s="56">
        <f t="shared" si="9"/>
        <v>2.5</v>
      </c>
      <c r="H66" s="56"/>
    </row>
    <row r="67" spans="1:8" ht="36">
      <c r="A67" s="30" t="s">
        <v>150</v>
      </c>
      <c r="B67" s="13" t="s">
        <v>105</v>
      </c>
      <c r="C67" s="13" t="s">
        <v>71</v>
      </c>
      <c r="D67" s="4"/>
      <c r="E67" s="56"/>
      <c r="F67" s="56">
        <f t="shared" si="9"/>
        <v>2.5</v>
      </c>
      <c r="G67" s="56">
        <f t="shared" si="9"/>
        <v>2.5</v>
      </c>
      <c r="H67" s="56"/>
    </row>
    <row r="68" spans="1:8" ht="24">
      <c r="A68" s="30" t="s">
        <v>106</v>
      </c>
      <c r="B68" s="13" t="s">
        <v>105</v>
      </c>
      <c r="C68" s="13" t="s">
        <v>72</v>
      </c>
      <c r="D68" s="4"/>
      <c r="E68" s="56"/>
      <c r="F68" s="56">
        <f t="shared" si="9"/>
        <v>2.5</v>
      </c>
      <c r="G68" s="56">
        <f t="shared" si="9"/>
        <v>2.5</v>
      </c>
      <c r="H68" s="56"/>
    </row>
    <row r="69" spans="1:8" ht="24">
      <c r="A69" s="30" t="s">
        <v>108</v>
      </c>
      <c r="B69" s="13" t="s">
        <v>105</v>
      </c>
      <c r="C69" s="13" t="s">
        <v>109</v>
      </c>
      <c r="D69" s="4"/>
      <c r="E69" s="56"/>
      <c r="F69" s="56">
        <f t="shared" si="9"/>
        <v>2.5</v>
      </c>
      <c r="G69" s="56">
        <f t="shared" si="9"/>
        <v>2.5</v>
      </c>
      <c r="H69" s="56"/>
    </row>
    <row r="70" spans="1:8" ht="12">
      <c r="A70" s="30" t="s">
        <v>35</v>
      </c>
      <c r="B70" s="13" t="s">
        <v>105</v>
      </c>
      <c r="C70" s="13" t="s">
        <v>109</v>
      </c>
      <c r="D70" s="4">
        <v>200</v>
      </c>
      <c r="E70" s="56"/>
      <c r="F70" s="56">
        <v>2.5</v>
      </c>
      <c r="G70" s="56">
        <v>2.5</v>
      </c>
      <c r="H70" s="56"/>
    </row>
    <row r="71" spans="1:8" ht="12">
      <c r="A71" s="28" t="s">
        <v>58</v>
      </c>
      <c r="B71" s="29" t="s">
        <v>57</v>
      </c>
      <c r="C71" s="29"/>
      <c r="D71" s="35"/>
      <c r="E71" s="57"/>
      <c r="F71" s="57">
        <f>F72+F83</f>
        <v>1796.8</v>
      </c>
      <c r="G71" s="57">
        <f>G72+G83</f>
        <v>1770.8</v>
      </c>
      <c r="H71" s="57"/>
    </row>
    <row r="72" spans="1:8" ht="12">
      <c r="A72" s="28" t="s">
        <v>59</v>
      </c>
      <c r="B72" s="29" t="s">
        <v>56</v>
      </c>
      <c r="C72" s="29"/>
      <c r="D72" s="35"/>
      <c r="E72" s="56">
        <v>908.5</v>
      </c>
      <c r="F72" s="57">
        <f>F73</f>
        <v>1596.5</v>
      </c>
      <c r="G72" s="57">
        <f>G73</f>
        <v>1571.6</v>
      </c>
      <c r="H72" s="52">
        <f>SUM(G72/E72*100)-100</f>
        <v>72.98844248761694</v>
      </c>
    </row>
    <row r="73" spans="1:8" ht="48">
      <c r="A73" s="30" t="s">
        <v>149</v>
      </c>
      <c r="B73" s="13" t="s">
        <v>56</v>
      </c>
      <c r="C73" s="13" t="s">
        <v>61</v>
      </c>
      <c r="D73" s="4"/>
      <c r="E73" s="56">
        <v>908.5</v>
      </c>
      <c r="F73" s="56">
        <f>F74</f>
        <v>1596.5</v>
      </c>
      <c r="G73" s="56">
        <f>G74</f>
        <v>1571.6</v>
      </c>
      <c r="H73" s="52">
        <f>SUM(G73/E73*100)-100</f>
        <v>72.98844248761694</v>
      </c>
    </row>
    <row r="74" spans="1:8" ht="48">
      <c r="A74" s="30" t="s">
        <v>151</v>
      </c>
      <c r="B74" s="13" t="s">
        <v>56</v>
      </c>
      <c r="C74" s="13" t="s">
        <v>65</v>
      </c>
      <c r="D74" s="4"/>
      <c r="E74" s="56">
        <v>908.5</v>
      </c>
      <c r="F74" s="56">
        <f>F75+F80</f>
        <v>1596.5</v>
      </c>
      <c r="G74" s="56">
        <f>G75+G80</f>
        <v>1571.6</v>
      </c>
      <c r="H74" s="52">
        <f>SUM(G74/E74*100)-100</f>
        <v>72.98844248761694</v>
      </c>
    </row>
    <row r="75" spans="1:8" ht="12">
      <c r="A75" s="30" t="s">
        <v>110</v>
      </c>
      <c r="B75" s="13" t="s">
        <v>56</v>
      </c>
      <c r="C75" s="13" t="s">
        <v>66</v>
      </c>
      <c r="D75" s="4"/>
      <c r="E75" s="56"/>
      <c r="F75" s="56">
        <f>SUM(F76+F78)</f>
        <v>703.8</v>
      </c>
      <c r="G75" s="56">
        <f>SUM(G76+G78)</f>
        <v>680.1</v>
      </c>
      <c r="H75" s="52"/>
    </row>
    <row r="76" spans="1:8" ht="12">
      <c r="A76" s="30" t="s">
        <v>60</v>
      </c>
      <c r="B76" s="13" t="s">
        <v>56</v>
      </c>
      <c r="C76" s="13" t="s">
        <v>107</v>
      </c>
      <c r="D76" s="4"/>
      <c r="E76" s="56"/>
      <c r="F76" s="56">
        <f>F77</f>
        <v>583.8</v>
      </c>
      <c r="G76" s="56">
        <f>G77</f>
        <v>560.1</v>
      </c>
      <c r="H76" s="56"/>
    </row>
    <row r="77" spans="1:8" ht="12">
      <c r="A77" s="30" t="s">
        <v>35</v>
      </c>
      <c r="B77" s="13" t="s">
        <v>56</v>
      </c>
      <c r="C77" s="13" t="s">
        <v>107</v>
      </c>
      <c r="D77" s="4">
        <v>200</v>
      </c>
      <c r="E77" s="56"/>
      <c r="F77" s="56">
        <v>583.8</v>
      </c>
      <c r="G77" s="56">
        <v>560.1</v>
      </c>
      <c r="H77" s="56"/>
    </row>
    <row r="78" spans="1:8" ht="72">
      <c r="A78" s="30" t="s">
        <v>162</v>
      </c>
      <c r="B78" s="13" t="s">
        <v>56</v>
      </c>
      <c r="C78" s="13" t="s">
        <v>181</v>
      </c>
      <c r="D78" s="4"/>
      <c r="E78" s="56"/>
      <c r="F78" s="56">
        <f>F79</f>
        <v>120</v>
      </c>
      <c r="G78" s="56">
        <f>G79</f>
        <v>120</v>
      </c>
      <c r="H78" s="56"/>
    </row>
    <row r="79" spans="1:8" ht="12">
      <c r="A79" s="30" t="s">
        <v>35</v>
      </c>
      <c r="B79" s="13" t="s">
        <v>56</v>
      </c>
      <c r="C79" s="13" t="s">
        <v>181</v>
      </c>
      <c r="D79" s="4">
        <v>200</v>
      </c>
      <c r="E79" s="56"/>
      <c r="F79" s="56">
        <v>120</v>
      </c>
      <c r="G79" s="56">
        <v>120</v>
      </c>
      <c r="H79" s="56"/>
    </row>
    <row r="80" spans="1:8" ht="12">
      <c r="A80" s="30" t="s">
        <v>158</v>
      </c>
      <c r="B80" s="13" t="s">
        <v>56</v>
      </c>
      <c r="C80" s="13" t="s">
        <v>159</v>
      </c>
      <c r="D80" s="4"/>
      <c r="E80" s="56"/>
      <c r="F80" s="56">
        <f>F81</f>
        <v>892.7</v>
      </c>
      <c r="G80" s="56">
        <f>G81</f>
        <v>891.5</v>
      </c>
      <c r="H80" s="56"/>
    </row>
    <row r="81" spans="1:8" ht="12">
      <c r="A81" s="30" t="s">
        <v>60</v>
      </c>
      <c r="B81" s="13" t="s">
        <v>56</v>
      </c>
      <c r="C81" s="13" t="s">
        <v>160</v>
      </c>
      <c r="D81" s="4"/>
      <c r="E81" s="56"/>
      <c r="F81" s="56">
        <f>F82</f>
        <v>892.7</v>
      </c>
      <c r="G81" s="56">
        <f>G82</f>
        <v>891.5</v>
      </c>
      <c r="H81" s="56"/>
    </row>
    <row r="82" spans="1:8" ht="12">
      <c r="A82" s="30" t="s">
        <v>35</v>
      </c>
      <c r="B82" s="13" t="s">
        <v>56</v>
      </c>
      <c r="C82" s="13" t="s">
        <v>160</v>
      </c>
      <c r="D82" s="4">
        <v>200</v>
      </c>
      <c r="E82" s="56"/>
      <c r="F82" s="56">
        <v>892.7</v>
      </c>
      <c r="G82" s="56">
        <v>891.5</v>
      </c>
      <c r="H82" s="56"/>
    </row>
    <row r="83" spans="1:8" ht="12">
      <c r="A83" s="30" t="s">
        <v>125</v>
      </c>
      <c r="B83" s="13" t="s">
        <v>132</v>
      </c>
      <c r="C83" s="13"/>
      <c r="D83" s="4"/>
      <c r="E83" s="56"/>
      <c r="F83" s="56">
        <f aca="true" t="shared" si="10" ref="F83:G87">F84</f>
        <v>200.3</v>
      </c>
      <c r="G83" s="56">
        <f t="shared" si="10"/>
        <v>199.2</v>
      </c>
      <c r="H83" s="56"/>
    </row>
    <row r="84" spans="1:8" ht="48">
      <c r="A84" s="30" t="s">
        <v>149</v>
      </c>
      <c r="B84" s="13" t="s">
        <v>132</v>
      </c>
      <c r="C84" s="13" t="s">
        <v>61</v>
      </c>
      <c r="D84" s="4"/>
      <c r="E84" s="56"/>
      <c r="F84" s="56">
        <f t="shared" si="10"/>
        <v>200.3</v>
      </c>
      <c r="G84" s="56">
        <f t="shared" si="10"/>
        <v>199.2</v>
      </c>
      <c r="H84" s="56"/>
    </row>
    <row r="85" spans="1:8" ht="36">
      <c r="A85" s="30" t="s">
        <v>126</v>
      </c>
      <c r="B85" s="13" t="s">
        <v>132</v>
      </c>
      <c r="C85" s="13" t="s">
        <v>129</v>
      </c>
      <c r="D85" s="4"/>
      <c r="E85" s="56"/>
      <c r="F85" s="56">
        <f t="shared" si="10"/>
        <v>200.3</v>
      </c>
      <c r="G85" s="56">
        <f t="shared" si="10"/>
        <v>199.2</v>
      </c>
      <c r="H85" s="56"/>
    </row>
    <row r="86" spans="1:8" ht="24">
      <c r="A86" s="30" t="s">
        <v>127</v>
      </c>
      <c r="B86" s="13" t="s">
        <v>132</v>
      </c>
      <c r="C86" s="13" t="s">
        <v>130</v>
      </c>
      <c r="D86" s="4"/>
      <c r="E86" s="56"/>
      <c r="F86" s="56">
        <f t="shared" si="10"/>
        <v>200.3</v>
      </c>
      <c r="G86" s="56">
        <f t="shared" si="10"/>
        <v>199.2</v>
      </c>
      <c r="H86" s="56"/>
    </row>
    <row r="87" spans="1:8" ht="12">
      <c r="A87" s="30" t="s">
        <v>128</v>
      </c>
      <c r="B87" s="13" t="s">
        <v>132</v>
      </c>
      <c r="C87" s="13" t="s">
        <v>131</v>
      </c>
      <c r="D87" s="4"/>
      <c r="E87" s="56"/>
      <c r="F87" s="56">
        <f t="shared" si="10"/>
        <v>200.3</v>
      </c>
      <c r="G87" s="56">
        <f t="shared" si="10"/>
        <v>199.2</v>
      </c>
      <c r="H87" s="56"/>
    </row>
    <row r="88" spans="1:8" ht="12">
      <c r="A88" s="30" t="s">
        <v>35</v>
      </c>
      <c r="B88" s="13" t="s">
        <v>132</v>
      </c>
      <c r="C88" s="13" t="s">
        <v>131</v>
      </c>
      <c r="D88" s="4">
        <v>200</v>
      </c>
      <c r="E88" s="56"/>
      <c r="F88" s="56">
        <v>200.3</v>
      </c>
      <c r="G88" s="56">
        <v>199.2</v>
      </c>
      <c r="H88" s="56"/>
    </row>
    <row r="89" spans="1:8" s="2" customFormat="1" ht="12">
      <c r="A89" s="3" t="s">
        <v>13</v>
      </c>
      <c r="B89" s="12" t="s">
        <v>14</v>
      </c>
      <c r="C89" s="12"/>
      <c r="D89" s="12"/>
      <c r="E89" s="52">
        <f>SUM(E96+E109)</f>
        <v>1035.6999999999998</v>
      </c>
      <c r="F89" s="52">
        <f>F90+F96+F109+F126</f>
        <v>4574.200000000001</v>
      </c>
      <c r="G89" s="52">
        <f>G90+G96+G109+G126</f>
        <v>4491</v>
      </c>
      <c r="H89" s="52">
        <f aca="true" t="shared" si="11" ref="H89:H96">SUM(G89/E89*100)-100</f>
        <v>333.61977406584924</v>
      </c>
    </row>
    <row r="90" spans="1:8" s="2" customFormat="1" ht="12" hidden="1">
      <c r="A90" s="3" t="s">
        <v>46</v>
      </c>
      <c r="B90" s="12" t="s">
        <v>41</v>
      </c>
      <c r="C90" s="12"/>
      <c r="D90" s="12"/>
      <c r="E90" s="52"/>
      <c r="F90" s="52">
        <f aca="true" t="shared" si="12" ref="F90:G94">F91</f>
        <v>0</v>
      </c>
      <c r="G90" s="52">
        <f t="shared" si="12"/>
        <v>0</v>
      </c>
      <c r="H90" s="52" t="e">
        <f t="shared" si="11"/>
        <v>#DIV/0!</v>
      </c>
    </row>
    <row r="91" spans="1:8" s="2" customFormat="1" ht="48" hidden="1">
      <c r="A91" s="30" t="s">
        <v>149</v>
      </c>
      <c r="B91" s="31" t="s">
        <v>41</v>
      </c>
      <c r="C91" s="31" t="s">
        <v>61</v>
      </c>
      <c r="D91" s="31"/>
      <c r="E91" s="53"/>
      <c r="F91" s="53">
        <f t="shared" si="12"/>
        <v>0</v>
      </c>
      <c r="G91" s="53">
        <f t="shared" si="12"/>
        <v>0</v>
      </c>
      <c r="H91" s="52" t="e">
        <f t="shared" si="11"/>
        <v>#DIV/0!</v>
      </c>
    </row>
    <row r="92" spans="1:8" s="2" customFormat="1" ht="48" hidden="1">
      <c r="A92" s="30" t="s">
        <v>152</v>
      </c>
      <c r="B92" s="31" t="s">
        <v>41</v>
      </c>
      <c r="C92" s="31" t="s">
        <v>74</v>
      </c>
      <c r="D92" s="31"/>
      <c r="E92" s="53"/>
      <c r="F92" s="53">
        <f t="shared" si="12"/>
        <v>0</v>
      </c>
      <c r="G92" s="53">
        <f t="shared" si="12"/>
        <v>0</v>
      </c>
      <c r="H92" s="52" t="e">
        <f t="shared" si="11"/>
        <v>#DIV/0!</v>
      </c>
    </row>
    <row r="93" spans="1:8" s="2" customFormat="1" ht="24" hidden="1">
      <c r="A93" s="30" t="s">
        <v>73</v>
      </c>
      <c r="B93" s="31" t="s">
        <v>41</v>
      </c>
      <c r="C93" s="31" t="s">
        <v>75</v>
      </c>
      <c r="D93" s="31"/>
      <c r="E93" s="53"/>
      <c r="F93" s="53">
        <f t="shared" si="12"/>
        <v>0</v>
      </c>
      <c r="G93" s="53">
        <f t="shared" si="12"/>
        <v>0</v>
      </c>
      <c r="H93" s="52" t="e">
        <f t="shared" si="11"/>
        <v>#DIV/0!</v>
      </c>
    </row>
    <row r="94" spans="1:8" s="2" customFormat="1" ht="36" hidden="1">
      <c r="A94" s="30" t="s">
        <v>55</v>
      </c>
      <c r="B94" s="31" t="s">
        <v>41</v>
      </c>
      <c r="C94" s="31" t="s">
        <v>76</v>
      </c>
      <c r="D94" s="31"/>
      <c r="E94" s="53"/>
      <c r="F94" s="53">
        <f t="shared" si="12"/>
        <v>0</v>
      </c>
      <c r="G94" s="53">
        <f t="shared" si="12"/>
        <v>0</v>
      </c>
      <c r="H94" s="52" t="e">
        <f t="shared" si="11"/>
        <v>#DIV/0!</v>
      </c>
    </row>
    <row r="95" spans="1:8" s="2" customFormat="1" ht="12" hidden="1">
      <c r="A95" s="23" t="s">
        <v>35</v>
      </c>
      <c r="B95" s="31" t="s">
        <v>41</v>
      </c>
      <c r="C95" s="31" t="s">
        <v>76</v>
      </c>
      <c r="D95" s="31" t="s">
        <v>32</v>
      </c>
      <c r="E95" s="52"/>
      <c r="F95" s="52"/>
      <c r="G95" s="52"/>
      <c r="H95" s="52" t="e">
        <f t="shared" si="11"/>
        <v>#DIV/0!</v>
      </c>
    </row>
    <row r="96" spans="1:8" ht="12">
      <c r="A96" s="3" t="s">
        <v>15</v>
      </c>
      <c r="B96" s="12" t="s">
        <v>16</v>
      </c>
      <c r="C96" s="12"/>
      <c r="D96" s="12"/>
      <c r="E96" s="53">
        <v>730.3</v>
      </c>
      <c r="F96" s="52">
        <f aca="true" t="shared" si="13" ref="F96:G98">F97</f>
        <v>2334.4</v>
      </c>
      <c r="G96" s="52">
        <f t="shared" si="13"/>
        <v>2289.9000000000005</v>
      </c>
      <c r="H96" s="52">
        <f t="shared" si="11"/>
        <v>213.5560728467754</v>
      </c>
    </row>
    <row r="97" spans="1:8" ht="48">
      <c r="A97" s="30" t="s">
        <v>149</v>
      </c>
      <c r="B97" s="31" t="s">
        <v>16</v>
      </c>
      <c r="C97" s="31" t="s">
        <v>61</v>
      </c>
      <c r="D97" s="31"/>
      <c r="E97" s="53">
        <v>730.3</v>
      </c>
      <c r="F97" s="53">
        <f t="shared" si="13"/>
        <v>2334.4</v>
      </c>
      <c r="G97" s="53">
        <f t="shared" si="13"/>
        <v>2289.9000000000005</v>
      </c>
      <c r="H97" s="52">
        <f>SUM(G97/E97*100)-100</f>
        <v>213.5560728467754</v>
      </c>
    </row>
    <row r="98" spans="1:8" ht="48">
      <c r="A98" s="30" t="s">
        <v>153</v>
      </c>
      <c r="B98" s="31" t="s">
        <v>16</v>
      </c>
      <c r="C98" s="31" t="s">
        <v>74</v>
      </c>
      <c r="D98" s="31"/>
      <c r="E98" s="53">
        <v>730.3</v>
      </c>
      <c r="F98" s="53">
        <f t="shared" si="13"/>
        <v>2334.4</v>
      </c>
      <c r="G98" s="53">
        <f t="shared" si="13"/>
        <v>2289.9000000000005</v>
      </c>
      <c r="H98" s="52">
        <f>SUM(G98/E98*100)-100</f>
        <v>213.5560728467754</v>
      </c>
    </row>
    <row r="99" spans="1:8" ht="24">
      <c r="A99" s="30" t="s">
        <v>77</v>
      </c>
      <c r="B99" s="31" t="s">
        <v>16</v>
      </c>
      <c r="C99" s="31" t="s">
        <v>78</v>
      </c>
      <c r="D99" s="31"/>
      <c r="E99" s="53">
        <v>730.3</v>
      </c>
      <c r="F99" s="53">
        <f>SUM(F100+F106+F102+F104)</f>
        <v>2334.4</v>
      </c>
      <c r="G99" s="53">
        <f>SUM(G100+G106+G102+G104)</f>
        <v>2289.9000000000005</v>
      </c>
      <c r="H99" s="52">
        <f>SUM(G99/E99*100)-100</f>
        <v>213.5560728467754</v>
      </c>
    </row>
    <row r="100" spans="1:8" ht="12">
      <c r="A100" s="32" t="s">
        <v>37</v>
      </c>
      <c r="B100" s="31" t="s">
        <v>16</v>
      </c>
      <c r="C100" s="31" t="s">
        <v>79</v>
      </c>
      <c r="D100" s="31"/>
      <c r="E100" s="53"/>
      <c r="F100" s="53">
        <f>SUM(F101)</f>
        <v>858.5</v>
      </c>
      <c r="G100" s="53">
        <f>SUM(G101)</f>
        <v>858.1</v>
      </c>
      <c r="H100" s="52"/>
    </row>
    <row r="101" spans="1:8" ht="12">
      <c r="A101" s="30" t="s">
        <v>35</v>
      </c>
      <c r="B101" s="31" t="s">
        <v>16</v>
      </c>
      <c r="C101" s="31" t="s">
        <v>79</v>
      </c>
      <c r="D101" s="31" t="s">
        <v>32</v>
      </c>
      <c r="E101" s="53"/>
      <c r="F101" s="53">
        <v>858.5</v>
      </c>
      <c r="G101" s="53">
        <v>858.1</v>
      </c>
      <c r="H101" s="53"/>
    </row>
    <row r="102" spans="1:8" ht="48">
      <c r="A102" s="32" t="s">
        <v>166</v>
      </c>
      <c r="B102" s="31" t="s">
        <v>16</v>
      </c>
      <c r="C102" s="31" t="s">
        <v>165</v>
      </c>
      <c r="D102" s="31"/>
      <c r="E102" s="53"/>
      <c r="F102" s="53">
        <f>SUM(F103)</f>
        <v>1085.9</v>
      </c>
      <c r="G102" s="53">
        <f>SUM(G103)</f>
        <v>1043.7</v>
      </c>
      <c r="H102" s="53"/>
    </row>
    <row r="103" spans="1:8" ht="12">
      <c r="A103" s="30" t="s">
        <v>35</v>
      </c>
      <c r="B103" s="31" t="s">
        <v>16</v>
      </c>
      <c r="C103" s="31" t="s">
        <v>165</v>
      </c>
      <c r="D103" s="31" t="s">
        <v>32</v>
      </c>
      <c r="E103" s="53"/>
      <c r="F103" s="53">
        <v>1085.9</v>
      </c>
      <c r="G103" s="53">
        <v>1043.7</v>
      </c>
      <c r="H103" s="53"/>
    </row>
    <row r="104" spans="1:8" ht="36">
      <c r="A104" s="32" t="s">
        <v>168</v>
      </c>
      <c r="B104" s="31" t="s">
        <v>16</v>
      </c>
      <c r="C104" s="31" t="s">
        <v>167</v>
      </c>
      <c r="D104" s="31"/>
      <c r="E104" s="53"/>
      <c r="F104" s="53">
        <f>SUM(F105)</f>
        <v>240</v>
      </c>
      <c r="G104" s="53">
        <f>SUM(G105)</f>
        <v>238.8</v>
      </c>
      <c r="H104" s="53"/>
    </row>
    <row r="105" spans="1:8" ht="12">
      <c r="A105" s="30" t="s">
        <v>35</v>
      </c>
      <c r="B105" s="31" t="s">
        <v>16</v>
      </c>
      <c r="C105" s="31" t="s">
        <v>167</v>
      </c>
      <c r="D105" s="31" t="s">
        <v>32</v>
      </c>
      <c r="E105" s="53"/>
      <c r="F105" s="53">
        <v>240</v>
      </c>
      <c r="G105" s="53">
        <v>238.8</v>
      </c>
      <c r="H105" s="53"/>
    </row>
    <row r="106" spans="1:8" ht="36">
      <c r="A106" s="32" t="s">
        <v>170</v>
      </c>
      <c r="B106" s="31" t="s">
        <v>16</v>
      </c>
      <c r="C106" s="31" t="s">
        <v>169</v>
      </c>
      <c r="D106" s="31"/>
      <c r="E106" s="53"/>
      <c r="F106" s="53">
        <f>SUM(F107)</f>
        <v>150</v>
      </c>
      <c r="G106" s="53">
        <f>SUM(G107)</f>
        <v>149.3</v>
      </c>
      <c r="H106" s="53"/>
    </row>
    <row r="107" spans="1:8" ht="12">
      <c r="A107" s="30" t="s">
        <v>35</v>
      </c>
      <c r="B107" s="31" t="s">
        <v>16</v>
      </c>
      <c r="C107" s="31" t="s">
        <v>169</v>
      </c>
      <c r="D107" s="31" t="s">
        <v>32</v>
      </c>
      <c r="E107" s="53"/>
      <c r="F107" s="53">
        <v>150</v>
      </c>
      <c r="G107" s="53">
        <v>149.3</v>
      </c>
      <c r="H107" s="53"/>
    </row>
    <row r="108" spans="1:8" ht="12" hidden="1">
      <c r="A108" s="32" t="s">
        <v>33</v>
      </c>
      <c r="B108" s="31" t="s">
        <v>16</v>
      </c>
      <c r="C108" s="31" t="s">
        <v>79</v>
      </c>
      <c r="D108" s="31" t="s">
        <v>34</v>
      </c>
      <c r="E108" s="53"/>
      <c r="F108" s="53"/>
      <c r="G108" s="53"/>
      <c r="H108" s="53"/>
    </row>
    <row r="109" spans="1:8" ht="12">
      <c r="A109" s="3" t="s">
        <v>24</v>
      </c>
      <c r="B109" s="12" t="s">
        <v>25</v>
      </c>
      <c r="C109" s="12"/>
      <c r="D109" s="12"/>
      <c r="E109" s="53">
        <v>305.4</v>
      </c>
      <c r="F109" s="52">
        <f>F110</f>
        <v>2239.8</v>
      </c>
      <c r="G109" s="52">
        <f>G110</f>
        <v>2201.1</v>
      </c>
      <c r="H109" s="52">
        <f>SUM(G109/E109*100)-100</f>
        <v>620.7269155206287</v>
      </c>
    </row>
    <row r="110" spans="1:8" ht="48">
      <c r="A110" s="30" t="s">
        <v>149</v>
      </c>
      <c r="B110" s="31" t="s">
        <v>25</v>
      </c>
      <c r="C110" s="31" t="s">
        <v>61</v>
      </c>
      <c r="D110" s="12"/>
      <c r="E110" s="53">
        <v>305.4</v>
      </c>
      <c r="F110" s="53">
        <f>F111</f>
        <v>2239.8</v>
      </c>
      <c r="G110" s="53">
        <f>G111</f>
        <v>2201.1</v>
      </c>
      <c r="H110" s="52">
        <f>SUM(G110/E110*100)-100</f>
        <v>620.7269155206287</v>
      </c>
    </row>
    <row r="111" spans="1:8" ht="48">
      <c r="A111" s="30" t="s">
        <v>152</v>
      </c>
      <c r="B111" s="31" t="s">
        <v>25</v>
      </c>
      <c r="C111" s="31" t="s">
        <v>74</v>
      </c>
      <c r="D111" s="12"/>
      <c r="E111" s="53">
        <v>305.4</v>
      </c>
      <c r="F111" s="53">
        <f>F112+F123</f>
        <v>2239.8</v>
      </c>
      <c r="G111" s="53">
        <f>G112+G123</f>
        <v>2201.1</v>
      </c>
      <c r="H111" s="52">
        <f>SUM(G111/E111*100)-100</f>
        <v>620.7269155206287</v>
      </c>
    </row>
    <row r="112" spans="1:8" ht="24">
      <c r="A112" s="30" t="s">
        <v>80</v>
      </c>
      <c r="B112" s="31" t="s">
        <v>25</v>
      </c>
      <c r="C112" s="31" t="s">
        <v>81</v>
      </c>
      <c r="D112" s="12"/>
      <c r="E112" s="53">
        <v>305.4</v>
      </c>
      <c r="F112" s="53">
        <f>SUM(F113+F116+F120+F118)</f>
        <v>2209.8</v>
      </c>
      <c r="G112" s="53">
        <f>SUM(G113+G116+G120+G118)</f>
        <v>2171.1</v>
      </c>
      <c r="H112" s="52">
        <f>SUM(G112/E112*100)-100</f>
        <v>610.9037328094303</v>
      </c>
    </row>
    <row r="113" spans="1:8" ht="24">
      <c r="A113" s="32" t="s">
        <v>40</v>
      </c>
      <c r="B113" s="31" t="s">
        <v>25</v>
      </c>
      <c r="C113" s="31" t="s">
        <v>82</v>
      </c>
      <c r="D113" s="31"/>
      <c r="E113" s="53"/>
      <c r="F113" s="53">
        <f>SUM(F114:F115)</f>
        <v>916.9000000000001</v>
      </c>
      <c r="G113" s="53">
        <f>SUM(G114:G115)</f>
        <v>878.2</v>
      </c>
      <c r="H113" s="52"/>
    </row>
    <row r="114" spans="1:8" ht="12">
      <c r="A114" s="23" t="s">
        <v>35</v>
      </c>
      <c r="B114" s="31" t="s">
        <v>25</v>
      </c>
      <c r="C114" s="31" t="s">
        <v>82</v>
      </c>
      <c r="D114" s="31" t="s">
        <v>32</v>
      </c>
      <c r="E114" s="53"/>
      <c r="F114" s="53">
        <v>916.2</v>
      </c>
      <c r="G114" s="53">
        <v>877.5</v>
      </c>
      <c r="H114" s="52"/>
    </row>
    <row r="115" spans="1:8" ht="12">
      <c r="A115" s="23" t="s">
        <v>35</v>
      </c>
      <c r="B115" s="31" t="s">
        <v>25</v>
      </c>
      <c r="C115" s="31" t="s">
        <v>82</v>
      </c>
      <c r="D115" s="31" t="s">
        <v>34</v>
      </c>
      <c r="E115" s="53"/>
      <c r="F115" s="53">
        <v>0.7</v>
      </c>
      <c r="G115" s="53">
        <v>0.7</v>
      </c>
      <c r="H115" s="53"/>
    </row>
    <row r="116" spans="1:8" ht="72">
      <c r="A116" s="32" t="s">
        <v>162</v>
      </c>
      <c r="B116" s="31" t="s">
        <v>25</v>
      </c>
      <c r="C116" s="31" t="s">
        <v>85</v>
      </c>
      <c r="D116" s="31"/>
      <c r="E116" s="53"/>
      <c r="F116" s="53">
        <f>SUM(F117)</f>
        <v>350</v>
      </c>
      <c r="G116" s="53">
        <f>SUM(G117)</f>
        <v>350</v>
      </c>
      <c r="H116" s="53"/>
    </row>
    <row r="117" spans="1:8" ht="12">
      <c r="A117" s="23" t="s">
        <v>35</v>
      </c>
      <c r="B117" s="31" t="s">
        <v>25</v>
      </c>
      <c r="C117" s="31" t="s">
        <v>85</v>
      </c>
      <c r="D117" s="31" t="s">
        <v>32</v>
      </c>
      <c r="E117" s="53"/>
      <c r="F117" s="53">
        <v>350</v>
      </c>
      <c r="G117" s="53">
        <v>350</v>
      </c>
      <c r="H117" s="53"/>
    </row>
    <row r="118" spans="1:8" ht="36">
      <c r="A118" s="32" t="s">
        <v>164</v>
      </c>
      <c r="B118" s="31" t="s">
        <v>25</v>
      </c>
      <c r="C118" s="31" t="s">
        <v>163</v>
      </c>
      <c r="D118" s="31"/>
      <c r="E118" s="53"/>
      <c r="F118" s="53">
        <f>SUM(F119)</f>
        <v>221.9</v>
      </c>
      <c r="G118" s="53">
        <f>SUM(G119)</f>
        <v>221.9</v>
      </c>
      <c r="H118" s="53"/>
    </row>
    <row r="119" spans="1:8" ht="12">
      <c r="A119" s="23" t="s">
        <v>35</v>
      </c>
      <c r="B119" s="31" t="s">
        <v>25</v>
      </c>
      <c r="C119" s="31" t="s">
        <v>163</v>
      </c>
      <c r="D119" s="31" t="s">
        <v>32</v>
      </c>
      <c r="E119" s="53"/>
      <c r="F119" s="53">
        <v>221.9</v>
      </c>
      <c r="G119" s="53">
        <v>221.9</v>
      </c>
      <c r="H119" s="53"/>
    </row>
    <row r="120" spans="1:8" ht="38.25">
      <c r="A120" s="63" t="s">
        <v>183</v>
      </c>
      <c r="B120" s="31" t="s">
        <v>25</v>
      </c>
      <c r="C120" s="31" t="s">
        <v>182</v>
      </c>
      <c r="D120" s="31"/>
      <c r="E120" s="53"/>
      <c r="F120" s="53">
        <f>SUM(F121)</f>
        <v>721</v>
      </c>
      <c r="G120" s="53">
        <f>SUM(G121)</f>
        <v>721</v>
      </c>
      <c r="H120" s="53"/>
    </row>
    <row r="121" spans="1:8" ht="12">
      <c r="A121" s="23" t="s">
        <v>35</v>
      </c>
      <c r="B121" s="31" t="s">
        <v>25</v>
      </c>
      <c r="C121" s="31" t="s">
        <v>182</v>
      </c>
      <c r="D121" s="31" t="s">
        <v>32</v>
      </c>
      <c r="E121" s="53"/>
      <c r="F121" s="53">
        <v>721</v>
      </c>
      <c r="G121" s="53">
        <v>721</v>
      </c>
      <c r="H121" s="53"/>
    </row>
    <row r="122" spans="1:8" ht="12" hidden="1">
      <c r="A122" s="32" t="s">
        <v>33</v>
      </c>
      <c r="B122" s="31" t="s">
        <v>25</v>
      </c>
      <c r="C122" s="31" t="s">
        <v>82</v>
      </c>
      <c r="D122" s="31" t="s">
        <v>34</v>
      </c>
      <c r="E122" s="53"/>
      <c r="F122" s="53"/>
      <c r="G122" s="53"/>
      <c r="H122" s="53"/>
    </row>
    <row r="123" spans="1:8" ht="12">
      <c r="A123" s="32" t="s">
        <v>83</v>
      </c>
      <c r="B123" s="31" t="s">
        <v>25</v>
      </c>
      <c r="C123" s="31" t="s">
        <v>84</v>
      </c>
      <c r="D123" s="31"/>
      <c r="E123" s="53"/>
      <c r="F123" s="53">
        <f>F124</f>
        <v>30</v>
      </c>
      <c r="G123" s="53">
        <f>G124</f>
        <v>30</v>
      </c>
      <c r="H123" s="53"/>
    </row>
    <row r="124" spans="1:8" ht="60">
      <c r="A124" s="38" t="s">
        <v>111</v>
      </c>
      <c r="B124" s="31" t="s">
        <v>25</v>
      </c>
      <c r="C124" s="31" t="s">
        <v>184</v>
      </c>
      <c r="D124" s="31"/>
      <c r="E124" s="53"/>
      <c r="F124" s="53">
        <f>F125</f>
        <v>30</v>
      </c>
      <c r="G124" s="53">
        <f>G125</f>
        <v>30</v>
      </c>
      <c r="H124" s="53"/>
    </row>
    <row r="125" spans="1:8" ht="12">
      <c r="A125" s="23" t="s">
        <v>35</v>
      </c>
      <c r="B125" s="31" t="s">
        <v>25</v>
      </c>
      <c r="C125" s="31" t="s">
        <v>184</v>
      </c>
      <c r="D125" s="31" t="s">
        <v>32</v>
      </c>
      <c r="E125" s="53"/>
      <c r="F125" s="53">
        <v>30</v>
      </c>
      <c r="G125" s="53">
        <v>30</v>
      </c>
      <c r="H125" s="53"/>
    </row>
    <row r="126" spans="1:8" ht="24" hidden="1">
      <c r="A126" s="37" t="s">
        <v>88</v>
      </c>
      <c r="B126" s="12" t="s">
        <v>87</v>
      </c>
      <c r="C126" s="12"/>
      <c r="D126" s="12"/>
      <c r="E126" s="52"/>
      <c r="F126" s="52">
        <f aca="true" t="shared" si="14" ref="F126:G130">F127</f>
        <v>0</v>
      </c>
      <c r="G126" s="52">
        <f t="shared" si="14"/>
        <v>0</v>
      </c>
      <c r="H126" s="52"/>
    </row>
    <row r="127" spans="1:8" ht="48" hidden="1">
      <c r="A127" s="30" t="s">
        <v>149</v>
      </c>
      <c r="B127" s="31" t="s">
        <v>87</v>
      </c>
      <c r="C127" s="31" t="s">
        <v>61</v>
      </c>
      <c r="D127" s="31"/>
      <c r="E127" s="53"/>
      <c r="F127" s="53">
        <f t="shared" si="14"/>
        <v>0</v>
      </c>
      <c r="G127" s="53">
        <f t="shared" si="14"/>
        <v>0</v>
      </c>
      <c r="H127" s="53"/>
    </row>
    <row r="128" spans="1:8" ht="48" hidden="1">
      <c r="A128" s="30" t="s">
        <v>152</v>
      </c>
      <c r="B128" s="31" t="s">
        <v>87</v>
      </c>
      <c r="C128" s="31" t="s">
        <v>74</v>
      </c>
      <c r="D128" s="31"/>
      <c r="E128" s="53"/>
      <c r="F128" s="53">
        <f t="shared" si="14"/>
        <v>0</v>
      </c>
      <c r="G128" s="53">
        <f t="shared" si="14"/>
        <v>0</v>
      </c>
      <c r="H128" s="53"/>
    </row>
    <row r="129" spans="1:8" ht="24" hidden="1">
      <c r="A129" s="30" t="s">
        <v>80</v>
      </c>
      <c r="B129" s="31" t="s">
        <v>87</v>
      </c>
      <c r="C129" s="31" t="s">
        <v>81</v>
      </c>
      <c r="D129" s="31"/>
      <c r="E129" s="53"/>
      <c r="F129" s="53">
        <f t="shared" si="14"/>
        <v>0</v>
      </c>
      <c r="G129" s="53">
        <f t="shared" si="14"/>
        <v>0</v>
      </c>
      <c r="H129" s="53"/>
    </row>
    <row r="130" spans="1:8" ht="60" hidden="1">
      <c r="A130" s="38" t="s">
        <v>111</v>
      </c>
      <c r="B130" s="31" t="s">
        <v>87</v>
      </c>
      <c r="C130" s="31" t="s">
        <v>85</v>
      </c>
      <c r="D130" s="31"/>
      <c r="E130" s="53"/>
      <c r="F130" s="53">
        <f t="shared" si="14"/>
        <v>0</v>
      </c>
      <c r="G130" s="53">
        <f t="shared" si="14"/>
        <v>0</v>
      </c>
      <c r="H130" s="53"/>
    </row>
    <row r="131" spans="1:8" ht="12" hidden="1">
      <c r="A131" s="23" t="s">
        <v>35</v>
      </c>
      <c r="B131" s="31" t="s">
        <v>87</v>
      </c>
      <c r="C131" s="31" t="s">
        <v>85</v>
      </c>
      <c r="D131" s="31" t="s">
        <v>32</v>
      </c>
      <c r="E131" s="53"/>
      <c r="F131" s="53"/>
      <c r="G131" s="53"/>
      <c r="H131" s="53"/>
    </row>
    <row r="132" spans="1:8" ht="12">
      <c r="A132" s="37" t="s">
        <v>112</v>
      </c>
      <c r="B132" s="12" t="s">
        <v>113</v>
      </c>
      <c r="C132" s="12"/>
      <c r="D132" s="12"/>
      <c r="E132" s="52"/>
      <c r="F132" s="52">
        <f aca="true" t="shared" si="15" ref="F132:G135">F133</f>
        <v>201.7</v>
      </c>
      <c r="G132" s="52">
        <f t="shared" si="15"/>
        <v>201.7</v>
      </c>
      <c r="H132" s="52"/>
    </row>
    <row r="133" spans="1:8" ht="12">
      <c r="A133" s="23" t="s">
        <v>114</v>
      </c>
      <c r="B133" s="31" t="s">
        <v>115</v>
      </c>
      <c r="C133" s="31"/>
      <c r="D133" s="31"/>
      <c r="E133" s="53"/>
      <c r="F133" s="53">
        <f t="shared" si="15"/>
        <v>201.7</v>
      </c>
      <c r="G133" s="53">
        <f t="shared" si="15"/>
        <v>201.7</v>
      </c>
      <c r="H133" s="53"/>
    </row>
    <row r="134" spans="1:8" ht="48">
      <c r="A134" s="30" t="s">
        <v>149</v>
      </c>
      <c r="B134" s="31" t="s">
        <v>115</v>
      </c>
      <c r="C134" s="31" t="s">
        <v>61</v>
      </c>
      <c r="D134" s="31"/>
      <c r="E134" s="53"/>
      <c r="F134" s="53">
        <f t="shared" si="15"/>
        <v>201.7</v>
      </c>
      <c r="G134" s="53">
        <f t="shared" si="15"/>
        <v>201.7</v>
      </c>
      <c r="H134" s="53"/>
    </row>
    <row r="135" spans="1:8" ht="48">
      <c r="A135" s="30" t="s">
        <v>152</v>
      </c>
      <c r="B135" s="31" t="s">
        <v>115</v>
      </c>
      <c r="C135" s="31" t="s">
        <v>74</v>
      </c>
      <c r="D135" s="31"/>
      <c r="E135" s="53"/>
      <c r="F135" s="53">
        <f t="shared" si="15"/>
        <v>201.7</v>
      </c>
      <c r="G135" s="53">
        <f t="shared" si="15"/>
        <v>201.7</v>
      </c>
      <c r="H135" s="53"/>
    </row>
    <row r="136" spans="1:8" ht="24">
      <c r="A136" s="30" t="s">
        <v>80</v>
      </c>
      <c r="B136" s="31" t="s">
        <v>115</v>
      </c>
      <c r="C136" s="31" t="s">
        <v>81</v>
      </c>
      <c r="D136" s="31"/>
      <c r="E136" s="53"/>
      <c r="F136" s="53">
        <f>F137+F139</f>
        <v>201.7</v>
      </c>
      <c r="G136" s="53">
        <f>G137+G139</f>
        <v>201.7</v>
      </c>
      <c r="H136" s="53"/>
    </row>
    <row r="137" spans="1:8" ht="12">
      <c r="A137" s="30" t="s">
        <v>116</v>
      </c>
      <c r="B137" s="31" t="s">
        <v>115</v>
      </c>
      <c r="C137" s="31" t="s">
        <v>117</v>
      </c>
      <c r="D137" s="31"/>
      <c r="E137" s="53"/>
      <c r="F137" s="53">
        <v>1.7</v>
      </c>
      <c r="G137" s="53">
        <v>1.7</v>
      </c>
      <c r="H137" s="53"/>
    </row>
    <row r="138" spans="1:8" ht="12">
      <c r="A138" s="23" t="s">
        <v>35</v>
      </c>
      <c r="B138" s="31" t="s">
        <v>115</v>
      </c>
      <c r="C138" s="31" t="s">
        <v>117</v>
      </c>
      <c r="D138" s="31" t="s">
        <v>32</v>
      </c>
      <c r="E138" s="53"/>
      <c r="F138" s="53">
        <v>1.7</v>
      </c>
      <c r="G138" s="53">
        <v>1.7</v>
      </c>
      <c r="H138" s="53"/>
    </row>
    <row r="139" spans="1:8" ht="60">
      <c r="A139" s="38" t="s">
        <v>111</v>
      </c>
      <c r="B139" s="31" t="s">
        <v>115</v>
      </c>
      <c r="C139" s="31" t="s">
        <v>85</v>
      </c>
      <c r="D139" s="31"/>
      <c r="E139" s="53"/>
      <c r="F139" s="53">
        <f>F140</f>
        <v>200</v>
      </c>
      <c r="G139" s="53">
        <f>G140</f>
        <v>200</v>
      </c>
      <c r="H139" s="53"/>
    </row>
    <row r="140" spans="1:8" ht="12">
      <c r="A140" s="23" t="s">
        <v>35</v>
      </c>
      <c r="B140" s="31" t="s">
        <v>115</v>
      </c>
      <c r="C140" s="31" t="s">
        <v>85</v>
      </c>
      <c r="D140" s="31" t="s">
        <v>32</v>
      </c>
      <c r="E140" s="53"/>
      <c r="F140" s="53">
        <v>200</v>
      </c>
      <c r="G140" s="53">
        <v>200</v>
      </c>
      <c r="H140" s="53"/>
    </row>
    <row r="141" spans="1:8" ht="12" hidden="1">
      <c r="A141" s="28" t="s">
        <v>8</v>
      </c>
      <c r="B141" s="12" t="s">
        <v>9</v>
      </c>
      <c r="C141" s="12"/>
      <c r="D141" s="12"/>
      <c r="E141" s="52"/>
      <c r="F141" s="52">
        <f aca="true" t="shared" si="16" ref="F141:G146">F142</f>
        <v>0</v>
      </c>
      <c r="G141" s="52">
        <f t="shared" si="16"/>
        <v>0</v>
      </c>
      <c r="H141" s="52"/>
    </row>
    <row r="142" spans="1:8" ht="12" hidden="1">
      <c r="A142" s="30" t="s">
        <v>10</v>
      </c>
      <c r="B142" s="31" t="s">
        <v>11</v>
      </c>
      <c r="C142" s="2"/>
      <c r="D142" s="31"/>
      <c r="E142" s="53"/>
      <c r="F142" s="53">
        <f t="shared" si="16"/>
        <v>0</v>
      </c>
      <c r="G142" s="53">
        <f t="shared" si="16"/>
        <v>0</v>
      </c>
      <c r="H142" s="53"/>
    </row>
    <row r="143" spans="1:8" ht="48" hidden="1">
      <c r="A143" s="30" t="s">
        <v>149</v>
      </c>
      <c r="B143" s="31" t="s">
        <v>11</v>
      </c>
      <c r="C143" s="31" t="s">
        <v>61</v>
      </c>
      <c r="D143" s="31"/>
      <c r="E143" s="53"/>
      <c r="F143" s="53">
        <f t="shared" si="16"/>
        <v>0</v>
      </c>
      <c r="G143" s="53">
        <f t="shared" si="16"/>
        <v>0</v>
      </c>
      <c r="H143" s="53"/>
    </row>
    <row r="144" spans="1:8" ht="24" hidden="1">
      <c r="A144" s="30" t="s">
        <v>133</v>
      </c>
      <c r="B144" s="31" t="s">
        <v>11</v>
      </c>
      <c r="C144" s="31" t="s">
        <v>134</v>
      </c>
      <c r="D144" s="31"/>
      <c r="E144" s="53"/>
      <c r="F144" s="53">
        <f t="shared" si="16"/>
        <v>0</v>
      </c>
      <c r="G144" s="53">
        <f t="shared" si="16"/>
        <v>0</v>
      </c>
      <c r="H144" s="53"/>
    </row>
    <row r="145" spans="1:8" ht="24" hidden="1">
      <c r="A145" s="30" t="s">
        <v>136</v>
      </c>
      <c r="B145" s="31" t="s">
        <v>11</v>
      </c>
      <c r="C145" s="31" t="s">
        <v>135</v>
      </c>
      <c r="D145" s="31"/>
      <c r="E145" s="53"/>
      <c r="F145" s="53">
        <f t="shared" si="16"/>
        <v>0</v>
      </c>
      <c r="G145" s="53">
        <f t="shared" si="16"/>
        <v>0</v>
      </c>
      <c r="H145" s="53"/>
    </row>
    <row r="146" spans="1:8" ht="12" hidden="1">
      <c r="A146" s="32" t="s">
        <v>86</v>
      </c>
      <c r="B146" s="31" t="s">
        <v>11</v>
      </c>
      <c r="C146" s="31" t="s">
        <v>137</v>
      </c>
      <c r="D146" s="31"/>
      <c r="E146" s="53"/>
      <c r="F146" s="53">
        <f t="shared" si="16"/>
        <v>0</v>
      </c>
      <c r="G146" s="53">
        <f t="shared" si="16"/>
        <v>0</v>
      </c>
      <c r="H146" s="53"/>
    </row>
    <row r="147" spans="1:8" ht="12" hidden="1">
      <c r="A147" s="23" t="s">
        <v>35</v>
      </c>
      <c r="B147" s="31" t="s">
        <v>11</v>
      </c>
      <c r="C147" s="31" t="s">
        <v>137</v>
      </c>
      <c r="D147" s="31" t="s">
        <v>32</v>
      </c>
      <c r="E147" s="53"/>
      <c r="F147" s="53"/>
      <c r="G147" s="53"/>
      <c r="H147" s="53"/>
    </row>
    <row r="148" spans="1:8" ht="12">
      <c r="A148" s="37" t="s">
        <v>97</v>
      </c>
      <c r="B148" s="12" t="s">
        <v>98</v>
      </c>
      <c r="C148" s="12"/>
      <c r="D148" s="12"/>
      <c r="E148" s="53">
        <v>83.6</v>
      </c>
      <c r="F148" s="52">
        <f aca="true" t="shared" si="17" ref="F148:G153">F149</f>
        <v>69</v>
      </c>
      <c r="G148" s="52">
        <f t="shared" si="17"/>
        <v>69</v>
      </c>
      <c r="H148" s="52">
        <f aca="true" t="shared" si="18" ref="H148:H159">SUM(G148/E148*100)-100</f>
        <v>-17.464114832535884</v>
      </c>
    </row>
    <row r="149" spans="1:8" ht="12">
      <c r="A149" s="23" t="s">
        <v>99</v>
      </c>
      <c r="B149" s="31" t="s">
        <v>100</v>
      </c>
      <c r="C149" s="31"/>
      <c r="D149" s="31"/>
      <c r="E149" s="53">
        <v>83.6</v>
      </c>
      <c r="F149" s="53">
        <f t="shared" si="17"/>
        <v>69</v>
      </c>
      <c r="G149" s="53">
        <f t="shared" si="17"/>
        <v>69</v>
      </c>
      <c r="H149" s="52">
        <f t="shared" si="18"/>
        <v>-17.464114832535884</v>
      </c>
    </row>
    <row r="150" spans="1:8" ht="48">
      <c r="A150" s="30" t="s">
        <v>144</v>
      </c>
      <c r="B150" s="31" t="s">
        <v>100</v>
      </c>
      <c r="C150" s="31" t="s">
        <v>61</v>
      </c>
      <c r="D150" s="31"/>
      <c r="E150" s="53">
        <v>83.6</v>
      </c>
      <c r="F150" s="53">
        <f t="shared" si="17"/>
        <v>69</v>
      </c>
      <c r="G150" s="53">
        <f t="shared" si="17"/>
        <v>69</v>
      </c>
      <c r="H150" s="52">
        <f t="shared" si="18"/>
        <v>-17.464114832535884</v>
      </c>
    </row>
    <row r="151" spans="1:8" ht="36">
      <c r="A151" s="30" t="s">
        <v>145</v>
      </c>
      <c r="B151" s="31" t="s">
        <v>100</v>
      </c>
      <c r="C151" s="31" t="s">
        <v>62</v>
      </c>
      <c r="D151" s="31"/>
      <c r="E151" s="53">
        <v>83.6</v>
      </c>
      <c r="F151" s="53">
        <f t="shared" si="17"/>
        <v>69</v>
      </c>
      <c r="G151" s="53">
        <f t="shared" si="17"/>
        <v>69</v>
      </c>
      <c r="H151" s="52">
        <f t="shared" si="18"/>
        <v>-17.464114832535884</v>
      </c>
    </row>
    <row r="152" spans="1:8" ht="24">
      <c r="A152" s="30" t="s">
        <v>64</v>
      </c>
      <c r="B152" s="31" t="s">
        <v>100</v>
      </c>
      <c r="C152" s="31" t="s">
        <v>63</v>
      </c>
      <c r="D152" s="31"/>
      <c r="E152" s="53">
        <v>83.6</v>
      </c>
      <c r="F152" s="53">
        <f t="shared" si="17"/>
        <v>69</v>
      </c>
      <c r="G152" s="53">
        <f t="shared" si="17"/>
        <v>69</v>
      </c>
      <c r="H152" s="52">
        <f t="shared" si="18"/>
        <v>-17.464114832535884</v>
      </c>
    </row>
    <row r="153" spans="1:8" ht="12">
      <c r="A153" s="30" t="s">
        <v>48</v>
      </c>
      <c r="B153" s="31" t="s">
        <v>100</v>
      </c>
      <c r="C153" s="31" t="s">
        <v>96</v>
      </c>
      <c r="D153" s="31"/>
      <c r="E153" s="53">
        <v>83.6</v>
      </c>
      <c r="F153" s="53">
        <f t="shared" si="17"/>
        <v>69</v>
      </c>
      <c r="G153" s="53">
        <f t="shared" si="17"/>
        <v>69</v>
      </c>
      <c r="H153" s="52">
        <f t="shared" si="18"/>
        <v>-17.464114832535884</v>
      </c>
    </row>
    <row r="154" spans="1:8" ht="12">
      <c r="A154" s="30" t="s">
        <v>19</v>
      </c>
      <c r="B154" s="31" t="s">
        <v>100</v>
      </c>
      <c r="C154" s="31" t="s">
        <v>96</v>
      </c>
      <c r="D154" s="31" t="s">
        <v>26</v>
      </c>
      <c r="E154" s="53">
        <v>83.6</v>
      </c>
      <c r="F154" s="53">
        <v>69</v>
      </c>
      <c r="G154" s="53">
        <v>69</v>
      </c>
      <c r="H154" s="52">
        <f t="shared" si="18"/>
        <v>-17.464114832535884</v>
      </c>
    </row>
    <row r="155" spans="1:8" ht="12">
      <c r="A155" s="28" t="s">
        <v>19</v>
      </c>
      <c r="B155" s="12" t="s">
        <v>17</v>
      </c>
      <c r="C155" s="12"/>
      <c r="D155" s="12"/>
      <c r="E155" s="53">
        <v>267.4</v>
      </c>
      <c r="F155" s="52">
        <f aca="true" t="shared" si="19" ref="F155:G160">F156</f>
        <v>267.4</v>
      </c>
      <c r="G155" s="52">
        <f t="shared" si="19"/>
        <v>267.4</v>
      </c>
      <c r="H155" s="52">
        <f t="shared" si="18"/>
        <v>0</v>
      </c>
    </row>
    <row r="156" spans="1:8" ht="12">
      <c r="A156" s="30" t="s">
        <v>141</v>
      </c>
      <c r="B156" s="31" t="s">
        <v>47</v>
      </c>
      <c r="C156" s="31"/>
      <c r="D156" s="31"/>
      <c r="E156" s="53">
        <v>267.4</v>
      </c>
      <c r="F156" s="53">
        <f t="shared" si="19"/>
        <v>267.4</v>
      </c>
      <c r="G156" s="53">
        <f t="shared" si="19"/>
        <v>267.4</v>
      </c>
      <c r="H156" s="52">
        <f t="shared" si="18"/>
        <v>0</v>
      </c>
    </row>
    <row r="157" spans="1:8" ht="48">
      <c r="A157" s="30" t="s">
        <v>144</v>
      </c>
      <c r="B157" s="31" t="s">
        <v>47</v>
      </c>
      <c r="C157" s="31" t="s">
        <v>61</v>
      </c>
      <c r="D157" s="31"/>
      <c r="E157" s="53">
        <v>267.4</v>
      </c>
      <c r="F157" s="53">
        <f t="shared" si="19"/>
        <v>267.4</v>
      </c>
      <c r="G157" s="53">
        <f t="shared" si="19"/>
        <v>267.4</v>
      </c>
      <c r="H157" s="52">
        <f t="shared" si="18"/>
        <v>0</v>
      </c>
    </row>
    <row r="158" spans="1:8" ht="36">
      <c r="A158" s="30" t="s">
        <v>145</v>
      </c>
      <c r="B158" s="31" t="s">
        <v>47</v>
      </c>
      <c r="C158" s="31" t="s">
        <v>62</v>
      </c>
      <c r="D158" s="31"/>
      <c r="E158" s="53">
        <v>267.4</v>
      </c>
      <c r="F158" s="53">
        <f t="shared" si="19"/>
        <v>267.4</v>
      </c>
      <c r="G158" s="53">
        <f t="shared" si="19"/>
        <v>267.4</v>
      </c>
      <c r="H158" s="52">
        <f t="shared" si="18"/>
        <v>0</v>
      </c>
    </row>
    <row r="159" spans="1:8" ht="24">
      <c r="A159" s="30" t="s">
        <v>64</v>
      </c>
      <c r="B159" s="31" t="s">
        <v>47</v>
      </c>
      <c r="C159" s="31" t="s">
        <v>63</v>
      </c>
      <c r="D159" s="31"/>
      <c r="E159" s="53">
        <v>267.4</v>
      </c>
      <c r="F159" s="53">
        <f t="shared" si="19"/>
        <v>267.4</v>
      </c>
      <c r="G159" s="53">
        <f t="shared" si="19"/>
        <v>267.4</v>
      </c>
      <c r="H159" s="52">
        <f t="shared" si="18"/>
        <v>0</v>
      </c>
    </row>
    <row r="160" spans="1:8" ht="12">
      <c r="A160" s="30" t="s">
        <v>48</v>
      </c>
      <c r="B160" s="31" t="s">
        <v>47</v>
      </c>
      <c r="C160" s="31" t="s">
        <v>96</v>
      </c>
      <c r="D160" s="31"/>
      <c r="E160" s="53">
        <v>267.4</v>
      </c>
      <c r="F160" s="53">
        <f t="shared" si="19"/>
        <v>267.4</v>
      </c>
      <c r="G160" s="53">
        <f t="shared" si="19"/>
        <v>267.4</v>
      </c>
      <c r="H160" s="53"/>
    </row>
    <row r="161" spans="1:8" ht="12">
      <c r="A161" s="30" t="s">
        <v>19</v>
      </c>
      <c r="B161" s="31" t="s">
        <v>47</v>
      </c>
      <c r="C161" s="31" t="s">
        <v>96</v>
      </c>
      <c r="D161" s="31" t="s">
        <v>26</v>
      </c>
      <c r="E161" s="53">
        <v>267.4</v>
      </c>
      <c r="F161" s="53">
        <v>267.4</v>
      </c>
      <c r="G161" s="53">
        <v>267.4</v>
      </c>
      <c r="H161" s="53"/>
    </row>
    <row r="162" spans="2:8" ht="12">
      <c r="B162" s="9"/>
      <c r="C162" s="9"/>
      <c r="D162" s="9"/>
      <c r="E162" s="17"/>
      <c r="F162" s="17"/>
      <c r="G162" s="17"/>
      <c r="H162" s="17"/>
    </row>
    <row r="163" spans="2:8" ht="12">
      <c r="B163" s="9"/>
      <c r="C163" s="9"/>
      <c r="D163" s="8"/>
      <c r="E163" s="17"/>
      <c r="F163" s="17"/>
      <c r="G163" s="17"/>
      <c r="H163" s="17"/>
    </row>
    <row r="164" spans="1:8" ht="12">
      <c r="A164" s="34"/>
      <c r="B164" s="27"/>
      <c r="C164" s="27"/>
      <c r="D164" s="27"/>
      <c r="E164" s="18"/>
      <c r="F164" s="18"/>
      <c r="G164" s="18"/>
      <c r="H164" s="18"/>
    </row>
    <row r="165" spans="1:4" ht="12">
      <c r="A165" s="34"/>
      <c r="B165" s="27"/>
      <c r="C165" s="27"/>
      <c r="D165" s="14"/>
    </row>
    <row r="166" spans="2:8" ht="12">
      <c r="B166" s="14"/>
      <c r="C166" s="14"/>
      <c r="D166" s="5"/>
      <c r="E166" s="18"/>
      <c r="F166" s="18"/>
      <c r="G166" s="18"/>
      <c r="H166" s="18"/>
    </row>
    <row r="167" spans="1:8" ht="12">
      <c r="A167" s="22"/>
      <c r="B167" s="5"/>
      <c r="C167" s="5"/>
      <c r="D167" s="11"/>
      <c r="E167" s="19"/>
      <c r="F167" s="19"/>
      <c r="G167" s="19"/>
      <c r="H167" s="19"/>
    </row>
    <row r="168" spans="1:8" ht="12">
      <c r="A168" s="10"/>
      <c r="B168" s="10"/>
      <c r="C168" s="10"/>
      <c r="D168" s="10"/>
      <c r="E168" s="20"/>
      <c r="F168" s="20"/>
      <c r="G168" s="20"/>
      <c r="H168" s="20"/>
    </row>
    <row r="169" spans="1:8" ht="12">
      <c r="A169" s="10"/>
      <c r="B169" s="10"/>
      <c r="C169" s="10"/>
      <c r="D169" s="10"/>
      <c r="E169" s="20"/>
      <c r="F169" s="20"/>
      <c r="G169" s="20"/>
      <c r="H169" s="20"/>
    </row>
    <row r="170" spans="1:8" ht="12">
      <c r="A170" s="10"/>
      <c r="B170" s="10"/>
      <c r="C170" s="10"/>
      <c r="D170" s="10"/>
      <c r="E170" s="20"/>
      <c r="F170" s="20"/>
      <c r="G170" s="20"/>
      <c r="H170" s="20"/>
    </row>
    <row r="171" spans="1:8" ht="12">
      <c r="A171" s="10"/>
      <c r="B171" s="10"/>
      <c r="C171" s="10"/>
      <c r="D171" s="10"/>
      <c r="E171" s="20"/>
      <c r="F171" s="20"/>
      <c r="G171" s="20"/>
      <c r="H171" s="20"/>
    </row>
    <row r="172" spans="1:8" ht="12">
      <c r="A172" s="10"/>
      <c r="B172" s="10"/>
      <c r="C172" s="10"/>
      <c r="D172" s="10"/>
      <c r="E172" s="20"/>
      <c r="F172" s="20"/>
      <c r="G172" s="20"/>
      <c r="H172" s="20"/>
    </row>
    <row r="173" spans="1:8" ht="12">
      <c r="A173" s="10"/>
      <c r="B173" s="10"/>
      <c r="C173" s="10"/>
      <c r="D173" s="10"/>
      <c r="E173" s="20"/>
      <c r="F173" s="20"/>
      <c r="G173" s="20"/>
      <c r="H173" s="20"/>
    </row>
    <row r="174" spans="1:8" ht="12">
      <c r="A174" s="10"/>
      <c r="B174" s="10"/>
      <c r="C174" s="10"/>
      <c r="D174" s="10"/>
      <c r="E174" s="20"/>
      <c r="F174" s="20"/>
      <c r="G174" s="20"/>
      <c r="H174" s="20"/>
    </row>
    <row r="175" spans="1:8" ht="12">
      <c r="A175" s="10"/>
      <c r="B175" s="10"/>
      <c r="C175" s="10"/>
      <c r="D175" s="10"/>
      <c r="E175" s="20"/>
      <c r="F175" s="20"/>
      <c r="G175" s="20"/>
      <c r="H175" s="20"/>
    </row>
    <row r="176" spans="1:8" ht="12">
      <c r="A176" s="10"/>
      <c r="B176" s="10"/>
      <c r="C176" s="10"/>
      <c r="D176" s="10"/>
      <c r="E176" s="20"/>
      <c r="F176" s="20"/>
      <c r="G176" s="20"/>
      <c r="H176" s="20"/>
    </row>
    <row r="177" spans="1:8" ht="12">
      <c r="A177" s="10"/>
      <c r="B177" s="10"/>
      <c r="C177" s="10"/>
      <c r="D177" s="10"/>
      <c r="E177" s="20"/>
      <c r="F177" s="20"/>
      <c r="G177" s="20"/>
      <c r="H177" s="20"/>
    </row>
    <row r="178" spans="1:8" ht="12">
      <c r="A178" s="10"/>
      <c r="B178" s="10"/>
      <c r="C178" s="10"/>
      <c r="D178" s="10"/>
      <c r="E178" s="20"/>
      <c r="F178" s="20"/>
      <c r="G178" s="20"/>
      <c r="H178" s="20"/>
    </row>
    <row r="179" spans="1:8" ht="12">
      <c r="A179" s="10"/>
      <c r="B179" s="10"/>
      <c r="C179" s="10"/>
      <c r="D179" s="10"/>
      <c r="E179" s="20"/>
      <c r="F179" s="20"/>
      <c r="G179" s="20"/>
      <c r="H179" s="20"/>
    </row>
    <row r="180" spans="1:8" ht="12">
      <c r="A180" s="10"/>
      <c r="B180" s="10"/>
      <c r="C180" s="10"/>
      <c r="D180" s="10"/>
      <c r="E180" s="20"/>
      <c r="F180" s="20"/>
      <c r="G180" s="20"/>
      <c r="H180" s="20"/>
    </row>
    <row r="181" spans="1:8" ht="12">
      <c r="A181" s="10"/>
      <c r="B181" s="10"/>
      <c r="C181" s="10"/>
      <c r="D181" s="10"/>
      <c r="E181" s="20"/>
      <c r="F181" s="20"/>
      <c r="G181" s="20"/>
      <c r="H181" s="20"/>
    </row>
    <row r="182" spans="1:8" ht="12">
      <c r="A182" s="10"/>
      <c r="B182" s="10"/>
      <c r="C182" s="10"/>
      <c r="D182" s="10"/>
      <c r="E182" s="20"/>
      <c r="F182" s="20"/>
      <c r="G182" s="20"/>
      <c r="H182" s="20"/>
    </row>
    <row r="183" spans="1:8" ht="12">
      <c r="A183" s="10"/>
      <c r="B183" s="10"/>
      <c r="C183" s="10"/>
      <c r="D183" s="10"/>
      <c r="E183" s="20"/>
      <c r="F183" s="20"/>
      <c r="G183" s="20"/>
      <c r="H183" s="20"/>
    </row>
    <row r="184" spans="1:8" ht="12">
      <c r="A184" s="10"/>
      <c r="B184" s="10"/>
      <c r="C184" s="10"/>
      <c r="D184" s="10"/>
      <c r="E184" s="20"/>
      <c r="F184" s="20"/>
      <c r="G184" s="20"/>
      <c r="H184" s="20"/>
    </row>
    <row r="185" spans="1:8" ht="12">
      <c r="A185" s="10"/>
      <c r="B185" s="10"/>
      <c r="C185" s="10"/>
      <c r="D185" s="10"/>
      <c r="E185" s="20"/>
      <c r="F185" s="20"/>
      <c r="G185" s="20"/>
      <c r="H185" s="20"/>
    </row>
    <row r="186" spans="1:8" ht="12">
      <c r="A186" s="10"/>
      <c r="B186" s="10"/>
      <c r="C186" s="10"/>
      <c r="D186" s="10"/>
      <c r="E186" s="20"/>
      <c r="F186" s="20"/>
      <c r="G186" s="20"/>
      <c r="H186" s="20"/>
    </row>
    <row r="187" spans="1:8" ht="12">
      <c r="A187" s="10"/>
      <c r="B187" s="10"/>
      <c r="C187" s="10"/>
      <c r="D187" s="10"/>
      <c r="E187" s="20"/>
      <c r="F187" s="20"/>
      <c r="G187" s="20"/>
      <c r="H187" s="20"/>
    </row>
    <row r="188" spans="1:8" ht="12">
      <c r="A188" s="10"/>
      <c r="B188" s="10"/>
      <c r="C188" s="10"/>
      <c r="D188" s="10"/>
      <c r="E188" s="20"/>
      <c r="F188" s="20"/>
      <c r="G188" s="20"/>
      <c r="H188" s="20"/>
    </row>
    <row r="189" spans="1:8" ht="12">
      <c r="A189" s="10"/>
      <c r="B189" s="10"/>
      <c r="C189" s="10"/>
      <c r="D189" s="10"/>
      <c r="E189" s="20"/>
      <c r="F189" s="20"/>
      <c r="G189" s="20"/>
      <c r="H189" s="20"/>
    </row>
    <row r="190" spans="1:8" ht="12">
      <c r="A190" s="10"/>
      <c r="B190" s="10"/>
      <c r="C190" s="10"/>
      <c r="D190" s="10"/>
      <c r="E190" s="20"/>
      <c r="F190" s="20"/>
      <c r="G190" s="20"/>
      <c r="H190" s="20"/>
    </row>
    <row r="191" spans="1:8" ht="12">
      <c r="A191" s="10"/>
      <c r="B191" s="10"/>
      <c r="C191" s="10"/>
      <c r="D191" s="10"/>
      <c r="E191" s="20"/>
      <c r="F191" s="20"/>
      <c r="G191" s="20"/>
      <c r="H191" s="20"/>
    </row>
    <row r="192" spans="1:8" ht="12">
      <c r="A192" s="10"/>
      <c r="B192" s="10"/>
      <c r="C192" s="10"/>
      <c r="D192" s="10"/>
      <c r="E192" s="20"/>
      <c r="F192" s="20"/>
      <c r="G192" s="20"/>
      <c r="H192" s="20"/>
    </row>
    <row r="193" spans="1:8" ht="12">
      <c r="A193" s="10"/>
      <c r="B193" s="10"/>
      <c r="C193" s="10"/>
      <c r="D193" s="10"/>
      <c r="E193" s="20"/>
      <c r="F193" s="20"/>
      <c r="G193" s="20"/>
      <c r="H193" s="20"/>
    </row>
    <row r="194" spans="1:8" ht="12">
      <c r="A194" s="10"/>
      <c r="B194" s="10"/>
      <c r="C194" s="10"/>
      <c r="D194" s="10"/>
      <c r="E194" s="20"/>
      <c r="F194" s="20"/>
      <c r="G194" s="20"/>
      <c r="H194" s="20"/>
    </row>
    <row r="195" spans="1:8" ht="12">
      <c r="A195" s="10"/>
      <c r="B195" s="10"/>
      <c r="C195" s="10"/>
      <c r="D195" s="10"/>
      <c r="E195" s="20"/>
      <c r="F195" s="20"/>
      <c r="G195" s="20"/>
      <c r="H195" s="20"/>
    </row>
    <row r="196" spans="1:8" ht="12">
      <c r="A196" s="10"/>
      <c r="B196" s="10"/>
      <c r="C196" s="10"/>
      <c r="D196" s="10"/>
      <c r="E196" s="20"/>
      <c r="F196" s="20"/>
      <c r="G196" s="20"/>
      <c r="H196" s="20"/>
    </row>
    <row r="197" spans="1:8" ht="12">
      <c r="A197" s="10"/>
      <c r="B197" s="10"/>
      <c r="C197" s="10"/>
      <c r="D197" s="10"/>
      <c r="E197" s="20"/>
      <c r="F197" s="20"/>
      <c r="G197" s="20"/>
      <c r="H197" s="20"/>
    </row>
    <row r="198" spans="1:8" ht="12">
      <c r="A198" s="10"/>
      <c r="B198" s="10"/>
      <c r="C198" s="10"/>
      <c r="D198" s="10"/>
      <c r="E198" s="20"/>
      <c r="F198" s="20"/>
      <c r="G198" s="20"/>
      <c r="H198" s="20"/>
    </row>
    <row r="199" spans="1:8" ht="12">
      <c r="A199" s="10"/>
      <c r="B199" s="10"/>
      <c r="C199" s="10"/>
      <c r="D199" s="10"/>
      <c r="E199" s="20"/>
      <c r="F199" s="20"/>
      <c r="G199" s="20"/>
      <c r="H199" s="20"/>
    </row>
    <row r="200" spans="1:8" ht="12">
      <c r="A200" s="10"/>
      <c r="B200" s="10"/>
      <c r="C200" s="10"/>
      <c r="D200" s="10"/>
      <c r="E200" s="20"/>
      <c r="F200" s="20"/>
      <c r="G200" s="20"/>
      <c r="H200" s="20"/>
    </row>
    <row r="201" spans="1:8" ht="12">
      <c r="A201" s="10"/>
      <c r="B201" s="10"/>
      <c r="C201" s="10"/>
      <c r="D201" s="10"/>
      <c r="E201" s="20"/>
      <c r="F201" s="20"/>
      <c r="G201" s="20"/>
      <c r="H201" s="20"/>
    </row>
    <row r="202" spans="1:8" ht="12">
      <c r="A202" s="10"/>
      <c r="B202" s="10"/>
      <c r="C202" s="10"/>
      <c r="D202" s="10"/>
      <c r="E202" s="20"/>
      <c r="F202" s="20"/>
      <c r="G202" s="20"/>
      <c r="H202" s="20"/>
    </row>
    <row r="203" spans="1:8" ht="12">
      <c r="A203" s="10"/>
      <c r="B203" s="10"/>
      <c r="C203" s="10"/>
      <c r="D203" s="10"/>
      <c r="E203" s="20"/>
      <c r="F203" s="20"/>
      <c r="G203" s="20"/>
      <c r="H203" s="20"/>
    </row>
    <row r="204" spans="1:8" ht="12">
      <c r="A204" s="10"/>
      <c r="B204" s="10"/>
      <c r="C204" s="10"/>
      <c r="D204" s="10"/>
      <c r="E204" s="20"/>
      <c r="F204" s="20"/>
      <c r="G204" s="20"/>
      <c r="H204" s="20"/>
    </row>
    <row r="205" spans="1:8" ht="12">
      <c r="A205" s="10"/>
      <c r="B205" s="10"/>
      <c r="C205" s="10"/>
      <c r="D205" s="10"/>
      <c r="E205" s="20"/>
      <c r="F205" s="20"/>
      <c r="G205" s="20"/>
      <c r="H205" s="20"/>
    </row>
    <row r="206" spans="1:8" ht="12">
      <c r="A206" s="10"/>
      <c r="B206" s="10"/>
      <c r="C206" s="10"/>
      <c r="D206" s="10"/>
      <c r="E206" s="20"/>
      <c r="F206" s="20"/>
      <c r="G206" s="20"/>
      <c r="H206" s="20"/>
    </row>
    <row r="207" spans="1:8" ht="12">
      <c r="A207" s="10"/>
      <c r="B207" s="10"/>
      <c r="C207" s="10"/>
      <c r="D207" s="10"/>
      <c r="E207" s="20"/>
      <c r="F207" s="20"/>
      <c r="G207" s="20"/>
      <c r="H207" s="20"/>
    </row>
    <row r="208" spans="1:8" ht="12">
      <c r="A208" s="10"/>
      <c r="B208" s="10"/>
      <c r="C208" s="10"/>
      <c r="D208" s="10"/>
      <c r="E208" s="20"/>
      <c r="F208" s="20"/>
      <c r="G208" s="20"/>
      <c r="H208" s="20"/>
    </row>
    <row r="209" spans="1:8" ht="12">
      <c r="A209" s="10"/>
      <c r="B209" s="10"/>
      <c r="C209" s="10"/>
      <c r="D209" s="10"/>
      <c r="E209" s="20"/>
      <c r="F209" s="20"/>
      <c r="G209" s="20"/>
      <c r="H209" s="20"/>
    </row>
    <row r="210" spans="1:8" ht="12">
      <c r="A210" s="10"/>
      <c r="B210" s="10"/>
      <c r="C210" s="10"/>
      <c r="D210" s="10"/>
      <c r="E210" s="20"/>
      <c r="F210" s="20"/>
      <c r="G210" s="20"/>
      <c r="H210" s="20"/>
    </row>
    <row r="211" spans="1:8" ht="12">
      <c r="A211" s="10"/>
      <c r="B211" s="10"/>
      <c r="C211" s="10"/>
      <c r="D211" s="10"/>
      <c r="E211" s="20"/>
      <c r="F211" s="20"/>
      <c r="G211" s="20"/>
      <c r="H211" s="20"/>
    </row>
    <row r="212" spans="1:8" ht="12">
      <c r="A212" s="10"/>
      <c r="B212" s="10"/>
      <c r="C212" s="10"/>
      <c r="D212" s="10"/>
      <c r="E212" s="20"/>
      <c r="F212" s="20"/>
      <c r="G212" s="20"/>
      <c r="H212" s="20"/>
    </row>
    <row r="213" spans="1:8" ht="12">
      <c r="A213" s="10"/>
      <c r="B213" s="10"/>
      <c r="C213" s="10"/>
      <c r="D213" s="10"/>
      <c r="E213" s="20"/>
      <c r="F213" s="20"/>
      <c r="G213" s="20"/>
      <c r="H213" s="20"/>
    </row>
    <row r="214" spans="1:8" ht="12">
      <c r="A214" s="10"/>
      <c r="B214" s="10"/>
      <c r="C214" s="10"/>
      <c r="D214" s="10"/>
      <c r="E214" s="20"/>
      <c r="F214" s="20"/>
      <c r="G214" s="20"/>
      <c r="H214" s="20"/>
    </row>
    <row r="215" spans="1:8" ht="12">
      <c r="A215" s="10"/>
      <c r="B215" s="10"/>
      <c r="C215" s="10"/>
      <c r="D215" s="10"/>
      <c r="E215" s="20"/>
      <c r="F215" s="20"/>
      <c r="G215" s="20"/>
      <c r="H215" s="20"/>
    </row>
    <row r="216" spans="1:8" ht="12">
      <c r="A216" s="10"/>
      <c r="B216" s="10"/>
      <c r="C216" s="10"/>
      <c r="D216" s="10"/>
      <c r="E216" s="20"/>
      <c r="F216" s="20"/>
      <c r="G216" s="20"/>
      <c r="H216" s="20"/>
    </row>
    <row r="217" spans="1:8" ht="12">
      <c r="A217" s="10"/>
      <c r="B217" s="10"/>
      <c r="C217" s="10"/>
      <c r="D217" s="10"/>
      <c r="E217" s="20"/>
      <c r="F217" s="20"/>
      <c r="G217" s="20"/>
      <c r="H217" s="20"/>
    </row>
    <row r="218" spans="1:8" ht="12">
      <c r="A218" s="10"/>
      <c r="B218" s="10"/>
      <c r="C218" s="10"/>
      <c r="D218" s="10"/>
      <c r="E218" s="20"/>
      <c r="F218" s="20"/>
      <c r="G218" s="20"/>
      <c r="H218" s="20"/>
    </row>
    <row r="219" spans="1:8" ht="12">
      <c r="A219" s="10"/>
      <c r="B219" s="10"/>
      <c r="C219" s="10"/>
      <c r="D219" s="10"/>
      <c r="E219" s="20"/>
      <c r="F219" s="20"/>
      <c r="G219" s="20"/>
      <c r="H219" s="20"/>
    </row>
    <row r="220" spans="1:8" ht="12">
      <c r="A220" s="10"/>
      <c r="B220" s="10"/>
      <c r="C220" s="10"/>
      <c r="D220" s="10"/>
      <c r="E220" s="20"/>
      <c r="F220" s="20"/>
      <c r="G220" s="20"/>
      <c r="H220" s="20"/>
    </row>
    <row r="221" spans="1:8" ht="12">
      <c r="A221" s="10"/>
      <c r="B221" s="10"/>
      <c r="C221" s="10"/>
      <c r="D221" s="10"/>
      <c r="E221" s="20"/>
      <c r="F221" s="20"/>
      <c r="G221" s="20"/>
      <c r="H221" s="20"/>
    </row>
    <row r="222" spans="1:8" ht="12">
      <c r="A222" s="10"/>
      <c r="B222" s="10"/>
      <c r="C222" s="10"/>
      <c r="D222" s="10"/>
      <c r="E222" s="20"/>
      <c r="F222" s="20"/>
      <c r="G222" s="20"/>
      <c r="H222" s="20"/>
    </row>
    <row r="223" spans="1:8" ht="12">
      <c r="A223" s="10"/>
      <c r="B223" s="10"/>
      <c r="C223" s="10"/>
      <c r="D223" s="10"/>
      <c r="E223" s="20"/>
      <c r="F223" s="20"/>
      <c r="G223" s="20"/>
      <c r="H223" s="20"/>
    </row>
    <row r="224" spans="1:8" ht="12">
      <c r="A224" s="10"/>
      <c r="B224" s="10"/>
      <c r="C224" s="10"/>
      <c r="D224" s="10"/>
      <c r="E224" s="20"/>
      <c r="F224" s="20"/>
      <c r="G224" s="20"/>
      <c r="H224" s="20"/>
    </row>
    <row r="225" spans="1:8" ht="12">
      <c r="A225" s="10"/>
      <c r="B225" s="10"/>
      <c r="C225" s="10"/>
      <c r="D225" s="10"/>
      <c r="E225" s="20"/>
      <c r="F225" s="20"/>
      <c r="G225" s="20"/>
      <c r="H225" s="20"/>
    </row>
    <row r="226" spans="1:8" ht="12">
      <c r="A226" s="10"/>
      <c r="B226" s="10"/>
      <c r="C226" s="10"/>
      <c r="D226" s="10"/>
      <c r="E226" s="20"/>
      <c r="F226" s="20"/>
      <c r="G226" s="20"/>
      <c r="H226" s="20"/>
    </row>
    <row r="227" spans="1:8" ht="12">
      <c r="A227" s="10"/>
      <c r="B227" s="10"/>
      <c r="C227" s="10"/>
      <c r="D227" s="10"/>
      <c r="E227" s="20"/>
      <c r="F227" s="20"/>
      <c r="G227" s="20"/>
      <c r="H227" s="20"/>
    </row>
    <row r="228" spans="1:8" ht="12">
      <c r="A228" s="10"/>
      <c r="B228" s="10"/>
      <c r="C228" s="10"/>
      <c r="D228" s="10"/>
      <c r="E228" s="20"/>
      <c r="F228" s="20"/>
      <c r="G228" s="20"/>
      <c r="H228" s="20"/>
    </row>
    <row r="229" spans="1:8" ht="12">
      <c r="A229" s="10"/>
      <c r="B229" s="10"/>
      <c r="C229" s="10"/>
      <c r="D229" s="10"/>
      <c r="E229" s="20"/>
      <c r="F229" s="20"/>
      <c r="G229" s="20"/>
      <c r="H229" s="20"/>
    </row>
    <row r="230" spans="1:8" ht="12">
      <c r="A230" s="10"/>
      <c r="B230" s="10"/>
      <c r="C230" s="10"/>
      <c r="D230" s="10"/>
      <c r="E230" s="20"/>
      <c r="F230" s="20"/>
      <c r="G230" s="20"/>
      <c r="H230" s="20"/>
    </row>
    <row r="231" spans="1:8" ht="12">
      <c r="A231" s="10"/>
      <c r="B231" s="10"/>
      <c r="C231" s="10"/>
      <c r="D231" s="10"/>
      <c r="E231" s="20"/>
      <c r="F231" s="20"/>
      <c r="G231" s="20"/>
      <c r="H231" s="20"/>
    </row>
    <row r="232" spans="1:8" ht="12">
      <c r="A232" s="10"/>
      <c r="B232" s="10"/>
      <c r="C232" s="10"/>
      <c r="D232" s="10"/>
      <c r="E232" s="20"/>
      <c r="F232" s="20"/>
      <c r="G232" s="20"/>
      <c r="H232" s="20"/>
    </row>
    <row r="233" spans="1:8" ht="12">
      <c r="A233" s="10"/>
      <c r="B233" s="10"/>
      <c r="C233" s="10"/>
      <c r="D233" s="10"/>
      <c r="E233" s="20"/>
      <c r="F233" s="20"/>
      <c r="G233" s="20"/>
      <c r="H233" s="20"/>
    </row>
    <row r="234" spans="1:8" ht="12">
      <c r="A234" s="10"/>
      <c r="B234" s="10"/>
      <c r="C234" s="10"/>
      <c r="D234" s="10"/>
      <c r="E234" s="20"/>
      <c r="F234" s="20"/>
      <c r="G234" s="20"/>
      <c r="H234" s="20"/>
    </row>
    <row r="235" spans="1:8" ht="12">
      <c r="A235" s="10"/>
      <c r="B235" s="10"/>
      <c r="C235" s="10"/>
      <c r="D235" s="10"/>
      <c r="E235" s="20"/>
      <c r="F235" s="20"/>
      <c r="G235" s="20"/>
      <c r="H235" s="20"/>
    </row>
    <row r="236" spans="1:8" ht="12">
      <c r="A236" s="10"/>
      <c r="B236" s="10"/>
      <c r="C236" s="10"/>
      <c r="D236" s="10"/>
      <c r="E236" s="20"/>
      <c r="F236" s="20"/>
      <c r="G236" s="20"/>
      <c r="H236" s="20"/>
    </row>
    <row r="237" spans="1:8" ht="12">
      <c r="A237" s="10"/>
      <c r="B237" s="10"/>
      <c r="C237" s="10"/>
      <c r="D237" s="10"/>
      <c r="E237" s="20"/>
      <c r="F237" s="20"/>
      <c r="G237" s="20"/>
      <c r="H237" s="20"/>
    </row>
    <row r="238" spans="1:8" ht="12">
      <c r="A238" s="10"/>
      <c r="B238" s="10"/>
      <c r="C238" s="10"/>
      <c r="D238" s="10"/>
      <c r="E238" s="20"/>
      <c r="F238" s="20"/>
      <c r="G238" s="20"/>
      <c r="H238" s="20"/>
    </row>
    <row r="239" spans="1:8" ht="12">
      <c r="A239" s="10"/>
      <c r="B239" s="10"/>
      <c r="C239" s="10"/>
      <c r="D239" s="10"/>
      <c r="E239" s="20"/>
      <c r="F239" s="20"/>
      <c r="G239" s="20"/>
      <c r="H239" s="20"/>
    </row>
    <row r="240" spans="1:8" ht="12">
      <c r="A240" s="10"/>
      <c r="B240" s="10"/>
      <c r="C240" s="10"/>
      <c r="D240" s="10"/>
      <c r="E240" s="20"/>
      <c r="F240" s="20"/>
      <c r="G240" s="20"/>
      <c r="H240" s="20"/>
    </row>
    <row r="241" spans="1:8" ht="12">
      <c r="A241" s="10"/>
      <c r="B241" s="10"/>
      <c r="C241" s="10"/>
      <c r="D241" s="10"/>
      <c r="E241" s="20"/>
      <c r="F241" s="20"/>
      <c r="G241" s="20"/>
      <c r="H241" s="20"/>
    </row>
    <row r="242" spans="1:8" ht="12">
      <c r="A242" s="10"/>
      <c r="B242" s="10"/>
      <c r="C242" s="10"/>
      <c r="D242" s="10"/>
      <c r="E242" s="20"/>
      <c r="F242" s="20"/>
      <c r="G242" s="20"/>
      <c r="H242" s="20"/>
    </row>
    <row r="243" spans="1:8" ht="12">
      <c r="A243" s="10"/>
      <c r="B243" s="10"/>
      <c r="C243" s="10"/>
      <c r="D243" s="10"/>
      <c r="E243" s="20"/>
      <c r="F243" s="20"/>
      <c r="G243" s="20"/>
      <c r="H243" s="20"/>
    </row>
    <row r="244" spans="1:8" ht="12">
      <c r="A244" s="10"/>
      <c r="B244" s="10"/>
      <c r="C244" s="10"/>
      <c r="D244" s="10"/>
      <c r="E244" s="20"/>
      <c r="F244" s="20"/>
      <c r="G244" s="20"/>
      <c r="H244" s="20"/>
    </row>
    <row r="245" spans="1:8" ht="12">
      <c r="A245" s="10"/>
      <c r="B245" s="10"/>
      <c r="C245" s="10"/>
      <c r="D245" s="10"/>
      <c r="E245" s="20"/>
      <c r="F245" s="20"/>
      <c r="G245" s="20"/>
      <c r="H245" s="20"/>
    </row>
    <row r="246" spans="1:8" ht="12">
      <c r="A246" s="10"/>
      <c r="B246" s="10"/>
      <c r="C246" s="10"/>
      <c r="D246" s="10"/>
      <c r="E246" s="20"/>
      <c r="F246" s="20"/>
      <c r="G246" s="20"/>
      <c r="H246" s="20"/>
    </row>
    <row r="247" spans="1:8" ht="12">
      <c r="A247" s="10"/>
      <c r="B247" s="10"/>
      <c r="C247" s="10"/>
      <c r="D247" s="10"/>
      <c r="E247" s="20"/>
      <c r="F247" s="20"/>
      <c r="G247" s="20"/>
      <c r="H247" s="20"/>
    </row>
    <row r="248" spans="1:8" ht="12">
      <c r="A248" s="10"/>
      <c r="B248" s="10"/>
      <c r="C248" s="10"/>
      <c r="D248" s="10"/>
      <c r="E248" s="20"/>
      <c r="F248" s="20"/>
      <c r="G248" s="20"/>
      <c r="H248" s="20"/>
    </row>
    <row r="249" spans="1:8" ht="12">
      <c r="A249" s="10"/>
      <c r="B249" s="10"/>
      <c r="C249" s="10"/>
      <c r="D249" s="10"/>
      <c r="E249" s="20"/>
      <c r="F249" s="20"/>
      <c r="G249" s="20"/>
      <c r="H249" s="20"/>
    </row>
    <row r="250" spans="1:8" ht="12">
      <c r="A250" s="10"/>
      <c r="B250" s="10"/>
      <c r="C250" s="10"/>
      <c r="D250" s="10"/>
      <c r="E250" s="20"/>
      <c r="F250" s="20"/>
      <c r="G250" s="20"/>
      <c r="H250" s="20"/>
    </row>
    <row r="251" spans="1:8" ht="12">
      <c r="A251" s="10"/>
      <c r="B251" s="10"/>
      <c r="C251" s="10"/>
      <c r="D251" s="10"/>
      <c r="E251" s="20"/>
      <c r="F251" s="20"/>
      <c r="G251" s="20"/>
      <c r="H251" s="20"/>
    </row>
    <row r="252" spans="1:8" ht="12">
      <c r="A252" s="10"/>
      <c r="B252" s="10"/>
      <c r="C252" s="10"/>
      <c r="D252" s="10"/>
      <c r="E252" s="20"/>
      <c r="F252" s="20"/>
      <c r="G252" s="20"/>
      <c r="H252" s="20"/>
    </row>
    <row r="253" spans="1:8" ht="12">
      <c r="A253" s="10"/>
      <c r="B253" s="10"/>
      <c r="C253" s="10"/>
      <c r="D253" s="10"/>
      <c r="E253" s="20"/>
      <c r="F253" s="20"/>
      <c r="G253" s="20"/>
      <c r="H253" s="20"/>
    </row>
    <row r="254" spans="1:8" ht="12">
      <c r="A254" s="10"/>
      <c r="B254" s="10"/>
      <c r="C254" s="10"/>
      <c r="D254" s="10"/>
      <c r="E254" s="20"/>
      <c r="F254" s="20"/>
      <c r="G254" s="20"/>
      <c r="H254" s="20"/>
    </row>
    <row r="255" spans="1:8" ht="12">
      <c r="A255" s="10"/>
      <c r="B255" s="10"/>
      <c r="C255" s="10"/>
      <c r="D255" s="10"/>
      <c r="E255" s="20"/>
      <c r="F255" s="20"/>
      <c r="G255" s="20"/>
      <c r="H255" s="20"/>
    </row>
    <row r="256" spans="1:8" ht="12">
      <c r="A256" s="10"/>
      <c r="B256" s="10"/>
      <c r="C256" s="10"/>
      <c r="D256" s="10"/>
      <c r="E256" s="20"/>
      <c r="F256" s="20"/>
      <c r="G256" s="20"/>
      <c r="H256" s="20"/>
    </row>
    <row r="257" spans="1:8" ht="12">
      <c r="A257" s="10"/>
      <c r="B257" s="10"/>
      <c r="C257" s="10"/>
      <c r="D257" s="10"/>
      <c r="E257" s="20"/>
      <c r="F257" s="20"/>
      <c r="G257" s="20"/>
      <c r="H257" s="20"/>
    </row>
    <row r="258" spans="1:8" ht="12">
      <c r="A258" s="10"/>
      <c r="B258" s="10"/>
      <c r="C258" s="10"/>
      <c r="D258" s="10"/>
      <c r="E258" s="20"/>
      <c r="F258" s="20"/>
      <c r="G258" s="20"/>
      <c r="H258" s="20"/>
    </row>
    <row r="259" spans="1:8" ht="12">
      <c r="A259" s="10"/>
      <c r="B259" s="10"/>
      <c r="C259" s="10"/>
      <c r="D259" s="10"/>
      <c r="E259" s="20"/>
      <c r="F259" s="20"/>
      <c r="G259" s="20"/>
      <c r="H259" s="20"/>
    </row>
    <row r="260" spans="1:8" ht="12">
      <c r="A260" s="10"/>
      <c r="B260" s="10"/>
      <c r="C260" s="10"/>
      <c r="D260" s="10"/>
      <c r="E260" s="20"/>
      <c r="F260" s="20"/>
      <c r="G260" s="20"/>
      <c r="H260" s="20"/>
    </row>
    <row r="261" spans="1:8" ht="12">
      <c r="A261" s="10"/>
      <c r="B261" s="10"/>
      <c r="C261" s="10"/>
      <c r="D261" s="10"/>
      <c r="E261" s="20"/>
      <c r="F261" s="20"/>
      <c r="G261" s="20"/>
      <c r="H261" s="20"/>
    </row>
    <row r="262" spans="1:8" ht="12">
      <c r="A262" s="10"/>
      <c r="B262" s="10"/>
      <c r="C262" s="10"/>
      <c r="D262" s="10"/>
      <c r="E262" s="20"/>
      <c r="F262" s="20"/>
      <c r="G262" s="20"/>
      <c r="H262" s="20"/>
    </row>
    <row r="263" spans="1:8" ht="12">
      <c r="A263" s="10"/>
      <c r="B263" s="10"/>
      <c r="C263" s="10"/>
      <c r="D263" s="10"/>
      <c r="E263" s="20"/>
      <c r="F263" s="20"/>
      <c r="G263" s="20"/>
      <c r="H263" s="20"/>
    </row>
    <row r="264" spans="1:8" ht="12">
      <c r="A264" s="10"/>
      <c r="B264" s="10"/>
      <c r="C264" s="10"/>
      <c r="D264" s="10"/>
      <c r="E264" s="20"/>
      <c r="F264" s="20"/>
      <c r="G264" s="20"/>
      <c r="H264" s="20"/>
    </row>
    <row r="265" spans="1:8" ht="12">
      <c r="A265" s="10"/>
      <c r="B265" s="10"/>
      <c r="C265" s="10"/>
      <c r="D265" s="10"/>
      <c r="E265" s="20"/>
      <c r="F265" s="20"/>
      <c r="G265" s="20"/>
      <c r="H265" s="20"/>
    </row>
    <row r="266" spans="1:8" ht="12">
      <c r="A266" s="10"/>
      <c r="B266" s="10"/>
      <c r="C266" s="10"/>
      <c r="D266" s="10"/>
      <c r="E266" s="20"/>
      <c r="F266" s="20"/>
      <c r="G266" s="20"/>
      <c r="H266" s="20"/>
    </row>
    <row r="267" spans="1:8" ht="12">
      <c r="A267" s="10"/>
      <c r="B267" s="10"/>
      <c r="C267" s="10"/>
      <c r="D267" s="10"/>
      <c r="E267" s="20"/>
      <c r="F267" s="20"/>
      <c r="G267" s="20"/>
      <c r="H267" s="20"/>
    </row>
    <row r="268" spans="1:8" ht="12">
      <c r="A268" s="10"/>
      <c r="B268" s="10"/>
      <c r="C268" s="10"/>
      <c r="D268" s="10"/>
      <c r="E268" s="20"/>
      <c r="F268" s="20"/>
      <c r="G268" s="20"/>
      <c r="H268" s="20"/>
    </row>
    <row r="269" spans="1:8" ht="12">
      <c r="A269" s="10"/>
      <c r="B269" s="10"/>
      <c r="C269" s="10"/>
      <c r="D269" s="10"/>
      <c r="E269" s="20"/>
      <c r="F269" s="20"/>
      <c r="G269" s="20"/>
      <c r="H269" s="20"/>
    </row>
    <row r="270" spans="1:8" ht="12">
      <c r="A270" s="10"/>
      <c r="B270" s="10"/>
      <c r="C270" s="10"/>
      <c r="D270" s="10"/>
      <c r="E270" s="20"/>
      <c r="F270" s="20"/>
      <c r="G270" s="20"/>
      <c r="H270" s="20"/>
    </row>
    <row r="271" spans="1:8" ht="12">
      <c r="A271" s="10"/>
      <c r="B271" s="10"/>
      <c r="C271" s="10"/>
      <c r="D271" s="10"/>
      <c r="E271" s="20"/>
      <c r="F271" s="20"/>
      <c r="G271" s="20"/>
      <c r="H271" s="20"/>
    </row>
    <row r="272" spans="1:8" ht="12">
      <c r="A272" s="10"/>
      <c r="B272" s="10"/>
      <c r="C272" s="10"/>
      <c r="D272" s="10"/>
      <c r="E272" s="20"/>
      <c r="F272" s="20"/>
      <c r="G272" s="20"/>
      <c r="H272" s="20"/>
    </row>
    <row r="273" spans="1:8" ht="12">
      <c r="A273" s="10"/>
      <c r="B273" s="10"/>
      <c r="C273" s="10"/>
      <c r="D273" s="10"/>
      <c r="E273" s="20"/>
      <c r="F273" s="20"/>
      <c r="G273" s="20"/>
      <c r="H273" s="20"/>
    </row>
    <row r="274" spans="1:8" ht="12">
      <c r="A274" s="10"/>
      <c r="B274" s="10"/>
      <c r="C274" s="10"/>
      <c r="D274" s="10"/>
      <c r="E274" s="20"/>
      <c r="F274" s="20"/>
      <c r="G274" s="20"/>
      <c r="H274" s="20"/>
    </row>
    <row r="275" spans="1:8" ht="12">
      <c r="A275" s="10"/>
      <c r="B275" s="10"/>
      <c r="C275" s="10"/>
      <c r="D275" s="10"/>
      <c r="E275" s="20"/>
      <c r="F275" s="20"/>
      <c r="G275" s="20"/>
      <c r="H275" s="20"/>
    </row>
    <row r="276" spans="1:8" ht="12">
      <c r="A276" s="10"/>
      <c r="B276" s="10"/>
      <c r="C276" s="10"/>
      <c r="D276" s="10"/>
      <c r="E276" s="20"/>
      <c r="F276" s="20"/>
      <c r="G276" s="20"/>
      <c r="H276" s="20"/>
    </row>
    <row r="277" spans="1:8" ht="12">
      <c r="A277" s="10"/>
      <c r="B277" s="10"/>
      <c r="C277" s="10"/>
      <c r="D277" s="10"/>
      <c r="E277" s="20"/>
      <c r="F277" s="20"/>
      <c r="G277" s="20"/>
      <c r="H277" s="20"/>
    </row>
    <row r="278" spans="1:8" ht="12">
      <c r="A278" s="10"/>
      <c r="B278" s="10"/>
      <c r="C278" s="10"/>
      <c r="D278" s="10"/>
      <c r="E278" s="20"/>
      <c r="F278" s="20"/>
      <c r="G278" s="20"/>
      <c r="H278" s="20"/>
    </row>
    <row r="279" spans="1:8" ht="12">
      <c r="A279" s="10"/>
      <c r="B279" s="10"/>
      <c r="C279" s="10"/>
      <c r="D279" s="10"/>
      <c r="E279" s="20"/>
      <c r="F279" s="20"/>
      <c r="G279" s="20"/>
      <c r="H279" s="20"/>
    </row>
    <row r="280" spans="1:8" ht="12">
      <c r="A280" s="10"/>
      <c r="B280" s="10"/>
      <c r="C280" s="10"/>
      <c r="D280" s="10"/>
      <c r="E280" s="20"/>
      <c r="F280" s="20"/>
      <c r="G280" s="20"/>
      <c r="H280" s="20"/>
    </row>
    <row r="281" spans="1:8" ht="12">
      <c r="A281" s="10"/>
      <c r="B281" s="10"/>
      <c r="C281" s="10"/>
      <c r="D281" s="10"/>
      <c r="E281" s="20"/>
      <c r="F281" s="20"/>
      <c r="G281" s="20"/>
      <c r="H281" s="20"/>
    </row>
    <row r="282" spans="1:8" ht="12">
      <c r="A282" s="10"/>
      <c r="B282" s="10"/>
      <c r="C282" s="10"/>
      <c r="D282" s="10"/>
      <c r="E282" s="20"/>
      <c r="F282" s="20"/>
      <c r="G282" s="20"/>
      <c r="H282" s="20"/>
    </row>
    <row r="283" spans="1:8" ht="12">
      <c r="A283" s="10"/>
      <c r="B283" s="10"/>
      <c r="C283" s="10"/>
      <c r="D283" s="10"/>
      <c r="E283" s="20"/>
      <c r="F283" s="20"/>
      <c r="G283" s="20"/>
      <c r="H283" s="20"/>
    </row>
    <row r="284" spans="1:8" ht="12">
      <c r="A284" s="10"/>
      <c r="B284" s="10"/>
      <c r="C284" s="10"/>
      <c r="D284" s="10"/>
      <c r="E284" s="20"/>
      <c r="F284" s="20"/>
      <c r="G284" s="20"/>
      <c r="H284" s="20"/>
    </row>
    <row r="285" spans="1:8" ht="12">
      <c r="A285" s="10"/>
      <c r="B285" s="10"/>
      <c r="C285" s="10"/>
      <c r="D285" s="10"/>
      <c r="E285" s="20"/>
      <c r="F285" s="20"/>
      <c r="G285" s="20"/>
      <c r="H285" s="20"/>
    </row>
    <row r="286" spans="1:8" ht="12">
      <c r="A286" s="10"/>
      <c r="B286" s="10"/>
      <c r="C286" s="10"/>
      <c r="D286" s="10"/>
      <c r="E286" s="20"/>
      <c r="F286" s="20"/>
      <c r="G286" s="20"/>
      <c r="H286" s="20"/>
    </row>
    <row r="287" spans="1:8" ht="12">
      <c r="A287" s="10"/>
      <c r="B287" s="10"/>
      <c r="C287" s="10"/>
      <c r="D287" s="10"/>
      <c r="E287" s="20"/>
      <c r="F287" s="20"/>
      <c r="G287" s="20"/>
      <c r="H287" s="20"/>
    </row>
    <row r="288" spans="1:8" ht="12">
      <c r="A288" s="10"/>
      <c r="B288" s="10"/>
      <c r="C288" s="10"/>
      <c r="D288" s="10"/>
      <c r="E288" s="20"/>
      <c r="F288" s="20"/>
      <c r="G288" s="20"/>
      <c r="H288" s="20"/>
    </row>
    <row r="289" spans="1:8" ht="12">
      <c r="A289" s="10"/>
      <c r="B289" s="10"/>
      <c r="C289" s="10"/>
      <c r="D289" s="10"/>
      <c r="E289" s="20"/>
      <c r="F289" s="20"/>
      <c r="G289" s="20"/>
      <c r="H289" s="20"/>
    </row>
    <row r="290" spans="1:8" ht="12">
      <c r="A290" s="10"/>
      <c r="B290" s="10"/>
      <c r="C290" s="10"/>
      <c r="D290" s="10"/>
      <c r="E290" s="20"/>
      <c r="F290" s="20"/>
      <c r="G290" s="20"/>
      <c r="H290" s="20"/>
    </row>
    <row r="291" spans="1:8" ht="12">
      <c r="A291" s="10"/>
      <c r="B291" s="10"/>
      <c r="C291" s="10"/>
      <c r="D291" s="10"/>
      <c r="E291" s="20"/>
      <c r="F291" s="20"/>
      <c r="G291" s="20"/>
      <c r="H291" s="20"/>
    </row>
    <row r="292" spans="1:8" ht="12">
      <c r="A292" s="10"/>
      <c r="B292" s="10"/>
      <c r="C292" s="10"/>
      <c r="D292" s="10"/>
      <c r="E292" s="20"/>
      <c r="F292" s="20"/>
      <c r="G292" s="20"/>
      <c r="H292" s="20"/>
    </row>
    <row r="293" spans="1:8" ht="12">
      <c r="A293" s="10"/>
      <c r="B293" s="10"/>
      <c r="C293" s="10"/>
      <c r="D293" s="10"/>
      <c r="E293" s="20"/>
      <c r="F293" s="20"/>
      <c r="G293" s="20"/>
      <c r="H293" s="20"/>
    </row>
    <row r="294" spans="1:8" ht="12">
      <c r="A294" s="10"/>
      <c r="B294" s="10"/>
      <c r="C294" s="10"/>
      <c r="D294" s="10"/>
      <c r="E294" s="20"/>
      <c r="F294" s="20"/>
      <c r="G294" s="20"/>
      <c r="H294" s="20"/>
    </row>
    <row r="295" spans="1:8" ht="12">
      <c r="A295" s="10"/>
      <c r="B295" s="10"/>
      <c r="C295" s="10"/>
      <c r="D295" s="10"/>
      <c r="E295" s="20"/>
      <c r="F295" s="20"/>
      <c r="G295" s="20"/>
      <c r="H295" s="20"/>
    </row>
    <row r="296" spans="1:8" ht="12">
      <c r="A296" s="10"/>
      <c r="B296" s="10"/>
      <c r="C296" s="10"/>
      <c r="D296" s="10"/>
      <c r="E296" s="20"/>
      <c r="F296" s="20"/>
      <c r="G296" s="20"/>
      <c r="H296" s="20"/>
    </row>
    <row r="297" spans="1:8" ht="12">
      <c r="A297" s="10"/>
      <c r="B297" s="10"/>
      <c r="C297" s="10"/>
      <c r="D297" s="10"/>
      <c r="E297" s="20"/>
      <c r="F297" s="20"/>
      <c r="G297" s="20"/>
      <c r="H297" s="20"/>
    </row>
    <row r="298" spans="1:8" ht="12">
      <c r="A298" s="10"/>
      <c r="B298" s="10"/>
      <c r="C298" s="10"/>
      <c r="D298" s="10"/>
      <c r="E298" s="20"/>
      <c r="F298" s="20"/>
      <c r="G298" s="20"/>
      <c r="H298" s="20"/>
    </row>
    <row r="299" spans="1:3" ht="12">
      <c r="A299" s="10"/>
      <c r="B299" s="10"/>
      <c r="C299" s="10"/>
    </row>
  </sheetData>
  <sheetProtection/>
  <mergeCells count="9">
    <mergeCell ref="A7:H7"/>
    <mergeCell ref="A8:H8"/>
    <mergeCell ref="A9:H9"/>
    <mergeCell ref="A10:H10"/>
    <mergeCell ref="E1:H1"/>
    <mergeCell ref="E2:H2"/>
    <mergeCell ref="E3:H3"/>
    <mergeCell ref="E4:H4"/>
    <mergeCell ref="A6:H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3.75390625" style="21" customWidth="1"/>
    <col min="2" max="2" width="11.625" style="1" customWidth="1"/>
    <col min="3" max="3" width="9.25390625" style="1" customWidth="1"/>
    <col min="4" max="6" width="12.00390625" style="40" customWidth="1"/>
    <col min="7" max="7" width="14.125" style="40" customWidth="1"/>
    <col min="8" max="16384" width="9.125" style="1" customWidth="1"/>
  </cols>
  <sheetData>
    <row r="1" spans="4:8" ht="12.75" customHeight="1">
      <c r="D1" s="1"/>
      <c r="E1" s="75" t="s">
        <v>53</v>
      </c>
      <c r="F1" s="75"/>
      <c r="G1" s="75"/>
      <c r="H1" s="75"/>
    </row>
    <row r="2" spans="4:8" ht="12.75" customHeight="1">
      <c r="D2" s="1"/>
      <c r="E2" s="76" t="s">
        <v>189</v>
      </c>
      <c r="F2" s="76"/>
      <c r="G2" s="76"/>
      <c r="H2" s="76"/>
    </row>
    <row r="3" spans="4:8" ht="12.75" customHeight="1">
      <c r="D3" s="1"/>
      <c r="E3" s="76" t="s">
        <v>49</v>
      </c>
      <c r="F3" s="76"/>
      <c r="G3" s="76"/>
      <c r="H3" s="76"/>
    </row>
    <row r="4" spans="4:8" ht="12.75" customHeight="1">
      <c r="D4" s="1"/>
      <c r="E4" s="76" t="s">
        <v>186</v>
      </c>
      <c r="F4" s="76"/>
      <c r="G4" s="76"/>
      <c r="H4" s="76"/>
    </row>
    <row r="5" spans="4:8" ht="12.75" customHeight="1">
      <c r="D5" s="1"/>
      <c r="E5" s="21"/>
      <c r="F5" s="21"/>
      <c r="G5" s="21"/>
      <c r="H5" s="21"/>
    </row>
    <row r="6" spans="1:8" ht="12.75" customHeight="1">
      <c r="A6" s="73" t="s">
        <v>195</v>
      </c>
      <c r="B6" s="73"/>
      <c r="C6" s="73"/>
      <c r="D6" s="73"/>
      <c r="E6" s="73"/>
      <c r="F6" s="73"/>
      <c r="G6" s="77"/>
      <c r="H6" s="77"/>
    </row>
    <row r="7" spans="1:7" ht="15">
      <c r="A7" s="73" t="s">
        <v>194</v>
      </c>
      <c r="B7" s="73"/>
      <c r="C7" s="73"/>
      <c r="D7" s="73"/>
      <c r="E7" s="73"/>
      <c r="F7" s="73"/>
      <c r="G7" s="72"/>
    </row>
    <row r="8" spans="1:8" ht="14.25">
      <c r="A8" s="73" t="s">
        <v>196</v>
      </c>
      <c r="B8" s="73"/>
      <c r="C8" s="73"/>
      <c r="D8" s="73"/>
      <c r="E8" s="73"/>
      <c r="F8" s="73"/>
      <c r="G8" s="77"/>
      <c r="H8" s="77"/>
    </row>
    <row r="9" spans="1:7" ht="15">
      <c r="A9" s="73" t="s">
        <v>27</v>
      </c>
      <c r="B9" s="73"/>
      <c r="C9" s="73"/>
      <c r="D9" s="73"/>
      <c r="E9" s="73"/>
      <c r="F9" s="73"/>
      <c r="G9" s="72"/>
    </row>
    <row r="10" spans="1:7" ht="15">
      <c r="A10" s="74" t="s">
        <v>188</v>
      </c>
      <c r="B10" s="74"/>
      <c r="C10" s="74"/>
      <c r="D10" s="74"/>
      <c r="E10" s="74"/>
      <c r="F10" s="74"/>
      <c r="G10" s="72"/>
    </row>
    <row r="11" ht="12">
      <c r="G11" s="40" t="s">
        <v>0</v>
      </c>
    </row>
    <row r="12" spans="1:7" ht="42.75">
      <c r="A12" s="26" t="s">
        <v>1</v>
      </c>
      <c r="B12" s="26" t="s">
        <v>28</v>
      </c>
      <c r="C12" s="26" t="s">
        <v>29</v>
      </c>
      <c r="D12" s="58" t="s">
        <v>171</v>
      </c>
      <c r="E12" s="58" t="s">
        <v>172</v>
      </c>
      <c r="F12" s="58" t="s">
        <v>173</v>
      </c>
      <c r="G12" s="59" t="s">
        <v>174</v>
      </c>
    </row>
    <row r="13" spans="1:7" s="7" customFormat="1" ht="1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">
      <c r="A14" s="28" t="s">
        <v>3</v>
      </c>
      <c r="B14" s="28"/>
      <c r="C14" s="28"/>
      <c r="D14" s="41">
        <v>5252.4</v>
      </c>
      <c r="E14" s="41">
        <f>E15+E93</f>
        <v>10216.400000000001</v>
      </c>
      <c r="F14" s="41">
        <f>F15+F93</f>
        <v>9843.2</v>
      </c>
      <c r="G14" s="70">
        <f aca="true" t="shared" si="0" ref="G14:G25">(F14/D14*100)-100</f>
        <v>87.40385347650601</v>
      </c>
    </row>
    <row r="15" spans="1:7" ht="36">
      <c r="A15" s="28" t="s">
        <v>149</v>
      </c>
      <c r="B15" s="12" t="s">
        <v>61</v>
      </c>
      <c r="C15" s="12"/>
      <c r="D15" s="41">
        <v>5252.4</v>
      </c>
      <c r="E15" s="41">
        <f>E16+E23+E28+E58+E67+E71+E77+E81+E89</f>
        <v>10134.600000000002</v>
      </c>
      <c r="F15" s="41">
        <f>F16+F23+F28+F58+F67+F71+F77+F81+F89</f>
        <v>9761.400000000001</v>
      </c>
      <c r="G15" s="70">
        <f t="shared" si="0"/>
        <v>85.84647018505831</v>
      </c>
    </row>
    <row r="16" spans="1:7" ht="36">
      <c r="A16" s="28" t="s">
        <v>156</v>
      </c>
      <c r="B16" s="12" t="s">
        <v>62</v>
      </c>
      <c r="C16" s="12"/>
      <c r="D16" s="41">
        <v>371</v>
      </c>
      <c r="E16" s="41">
        <f>E17+E20</f>
        <v>356.4</v>
      </c>
      <c r="F16" s="41">
        <f>F17+F20</f>
        <v>336.4</v>
      </c>
      <c r="G16" s="70">
        <f t="shared" si="0"/>
        <v>-9.326145552560646</v>
      </c>
    </row>
    <row r="17" spans="1:7" ht="24">
      <c r="A17" s="30" t="s">
        <v>157</v>
      </c>
      <c r="B17" s="31" t="s">
        <v>94</v>
      </c>
      <c r="C17" s="31"/>
      <c r="D17" s="42">
        <v>20</v>
      </c>
      <c r="E17" s="42">
        <f>E18</f>
        <v>20</v>
      </c>
      <c r="F17" s="42">
        <f>F18</f>
        <v>0</v>
      </c>
      <c r="G17" s="70">
        <f t="shared" si="0"/>
        <v>-100</v>
      </c>
    </row>
    <row r="18" spans="1:7" ht="12">
      <c r="A18" s="32" t="s">
        <v>54</v>
      </c>
      <c r="B18" s="13" t="s">
        <v>95</v>
      </c>
      <c r="C18" s="13"/>
      <c r="D18" s="43">
        <v>20</v>
      </c>
      <c r="E18" s="43">
        <f>E19</f>
        <v>20</v>
      </c>
      <c r="F18" s="43">
        <f>F19</f>
        <v>0</v>
      </c>
      <c r="G18" s="70">
        <f t="shared" si="0"/>
        <v>-100</v>
      </c>
    </row>
    <row r="19" spans="1:7" ht="12">
      <c r="A19" s="30" t="s">
        <v>33</v>
      </c>
      <c r="B19" s="13" t="s">
        <v>95</v>
      </c>
      <c r="C19" s="13" t="s">
        <v>34</v>
      </c>
      <c r="D19" s="16">
        <v>20</v>
      </c>
      <c r="E19" s="16">
        <v>20</v>
      </c>
      <c r="F19" s="16">
        <v>0</v>
      </c>
      <c r="G19" s="70">
        <f t="shared" si="0"/>
        <v>-100</v>
      </c>
    </row>
    <row r="20" spans="1:7" ht="24">
      <c r="A20" s="30" t="s">
        <v>64</v>
      </c>
      <c r="B20" s="31" t="s">
        <v>63</v>
      </c>
      <c r="C20" s="31"/>
      <c r="D20" s="44">
        <v>351</v>
      </c>
      <c r="E20" s="43">
        <f>E21</f>
        <v>336.4</v>
      </c>
      <c r="F20" s="43">
        <f>F21</f>
        <v>336.4</v>
      </c>
      <c r="G20" s="70">
        <f t="shared" si="0"/>
        <v>-4.1595441595441685</v>
      </c>
    </row>
    <row r="21" spans="1:7" ht="12">
      <c r="A21" s="30" t="s">
        <v>48</v>
      </c>
      <c r="B21" s="31" t="s">
        <v>96</v>
      </c>
      <c r="C21" s="31"/>
      <c r="D21" s="44">
        <v>351</v>
      </c>
      <c r="E21" s="44">
        <f>E22</f>
        <v>336.4</v>
      </c>
      <c r="F21" s="44">
        <f>F22</f>
        <v>336.4</v>
      </c>
      <c r="G21" s="70">
        <f t="shared" si="0"/>
        <v>-4.1595441595441685</v>
      </c>
    </row>
    <row r="22" spans="1:7" ht="12">
      <c r="A22" s="30" t="s">
        <v>19</v>
      </c>
      <c r="B22" s="31" t="s">
        <v>96</v>
      </c>
      <c r="C22" s="31" t="s">
        <v>26</v>
      </c>
      <c r="D22" s="44">
        <v>351</v>
      </c>
      <c r="E22" s="44">
        <v>336.4</v>
      </c>
      <c r="F22" s="44">
        <v>336.4</v>
      </c>
      <c r="G22" s="70">
        <f t="shared" si="0"/>
        <v>-4.1595441595441685</v>
      </c>
    </row>
    <row r="23" spans="1:7" ht="48">
      <c r="A23" s="28" t="s">
        <v>154</v>
      </c>
      <c r="B23" s="39" t="s">
        <v>68</v>
      </c>
      <c r="C23" s="29"/>
      <c r="D23" s="46">
        <v>231.4</v>
      </c>
      <c r="E23" s="45">
        <f>E24</f>
        <v>231.4</v>
      </c>
      <c r="F23" s="45">
        <f>F24</f>
        <v>231.4</v>
      </c>
      <c r="G23" s="70">
        <f t="shared" si="0"/>
        <v>0</v>
      </c>
    </row>
    <row r="24" spans="1:7" ht="24">
      <c r="A24" s="30" t="s">
        <v>67</v>
      </c>
      <c r="B24" s="13" t="s">
        <v>69</v>
      </c>
      <c r="C24" s="13"/>
      <c r="D24" s="46">
        <f>SUM(D25:D26)</f>
        <v>231.4</v>
      </c>
      <c r="E24" s="45">
        <f>E25</f>
        <v>231.4</v>
      </c>
      <c r="F24" s="45">
        <f>F25</f>
        <v>231.4</v>
      </c>
      <c r="G24" s="70">
        <f t="shared" si="0"/>
        <v>0</v>
      </c>
    </row>
    <row r="25" spans="1:7" ht="24">
      <c r="A25" s="32" t="s">
        <v>101</v>
      </c>
      <c r="B25" s="13" t="s">
        <v>70</v>
      </c>
      <c r="C25" s="4"/>
      <c r="D25" s="46">
        <v>231.4</v>
      </c>
      <c r="E25" s="46">
        <f>SUM(E26:E27)</f>
        <v>231.4</v>
      </c>
      <c r="F25" s="46">
        <f>SUM(F26:F27)</f>
        <v>231.4</v>
      </c>
      <c r="G25" s="70">
        <f t="shared" si="0"/>
        <v>0</v>
      </c>
    </row>
    <row r="26" spans="1:7" ht="24">
      <c r="A26" s="30" t="s">
        <v>31</v>
      </c>
      <c r="B26" s="13" t="s">
        <v>70</v>
      </c>
      <c r="C26" s="4">
        <v>100</v>
      </c>
      <c r="D26" s="24"/>
      <c r="E26" s="56">
        <v>202.8</v>
      </c>
      <c r="F26" s="56">
        <v>202.8</v>
      </c>
      <c r="G26" s="70"/>
    </row>
    <row r="27" spans="1:7" ht="12">
      <c r="A27" s="30" t="s">
        <v>35</v>
      </c>
      <c r="B27" s="13" t="s">
        <v>70</v>
      </c>
      <c r="C27" s="4">
        <v>200</v>
      </c>
      <c r="D27" s="24"/>
      <c r="E27" s="56">
        <v>28.6</v>
      </c>
      <c r="F27" s="56">
        <v>28.6</v>
      </c>
      <c r="G27" s="70"/>
    </row>
    <row r="28" spans="1:7" ht="36">
      <c r="A28" s="28" t="s">
        <v>155</v>
      </c>
      <c r="B28" s="12" t="s">
        <v>74</v>
      </c>
      <c r="C28" s="31"/>
      <c r="D28" s="47">
        <v>1035.7</v>
      </c>
      <c r="E28" s="47">
        <f>E29+E32+E43+E55</f>
        <v>4775.900000000001</v>
      </c>
      <c r="F28" s="47">
        <f>F29+F32+F43+F55</f>
        <v>4692.700000000001</v>
      </c>
      <c r="G28" s="70">
        <f>(F28/D28*100)-100</f>
        <v>353.0945254417303</v>
      </c>
    </row>
    <row r="29" spans="1:7" ht="12" hidden="1">
      <c r="A29" s="30" t="s">
        <v>73</v>
      </c>
      <c r="B29" s="31" t="s">
        <v>75</v>
      </c>
      <c r="C29" s="31"/>
      <c r="D29" s="47"/>
      <c r="E29" s="47">
        <f>E30</f>
        <v>0</v>
      </c>
      <c r="F29" s="47">
        <f>F30</f>
        <v>0</v>
      </c>
      <c r="G29" s="70" t="e">
        <f>(F29/D29*100)-100</f>
        <v>#DIV/0!</v>
      </c>
    </row>
    <row r="30" spans="1:7" ht="24" hidden="1">
      <c r="A30" s="30" t="s">
        <v>55</v>
      </c>
      <c r="B30" s="31" t="s">
        <v>76</v>
      </c>
      <c r="C30" s="31"/>
      <c r="D30" s="46"/>
      <c r="E30" s="46">
        <f>E31</f>
        <v>0</v>
      </c>
      <c r="F30" s="46">
        <f>F31</f>
        <v>0</v>
      </c>
      <c r="G30" s="46"/>
    </row>
    <row r="31" spans="1:7" ht="12" hidden="1">
      <c r="A31" s="23" t="s">
        <v>35</v>
      </c>
      <c r="B31" s="31" t="s">
        <v>76</v>
      </c>
      <c r="C31" s="31" t="s">
        <v>32</v>
      </c>
      <c r="D31" s="46"/>
      <c r="E31" s="46"/>
      <c r="F31" s="46"/>
      <c r="G31" s="46"/>
    </row>
    <row r="32" spans="1:7" ht="24">
      <c r="A32" s="30" t="s">
        <v>77</v>
      </c>
      <c r="B32" s="31" t="s">
        <v>78</v>
      </c>
      <c r="C32" s="31"/>
      <c r="D32" s="44"/>
      <c r="E32" s="44">
        <f>SUM(E33+E40+E36+E38)</f>
        <v>2334.4</v>
      </c>
      <c r="F32" s="44">
        <f>SUM(F33+F40+F36+F38)</f>
        <v>2289.9000000000005</v>
      </c>
      <c r="G32" s="44"/>
    </row>
    <row r="33" spans="1:7" ht="12">
      <c r="A33" s="32" t="s">
        <v>37</v>
      </c>
      <c r="B33" s="31" t="s">
        <v>79</v>
      </c>
      <c r="C33" s="31"/>
      <c r="D33" s="44"/>
      <c r="E33" s="44">
        <f>SUM(E34:E35)</f>
        <v>858.5</v>
      </c>
      <c r="F33" s="44">
        <f>SUM(F34:F35)</f>
        <v>858.1</v>
      </c>
      <c r="G33" s="44"/>
    </row>
    <row r="34" spans="1:7" ht="12">
      <c r="A34" s="30" t="s">
        <v>35</v>
      </c>
      <c r="B34" s="31" t="s">
        <v>79</v>
      </c>
      <c r="C34" s="31" t="s">
        <v>32</v>
      </c>
      <c r="D34" s="33"/>
      <c r="E34" s="53">
        <v>858.5</v>
      </c>
      <c r="F34" s="53">
        <v>858.1</v>
      </c>
      <c r="G34" s="33"/>
    </row>
    <row r="35" spans="1:7" ht="12" hidden="1">
      <c r="A35" s="32" t="s">
        <v>33</v>
      </c>
      <c r="B35" s="31" t="s">
        <v>79</v>
      </c>
      <c r="C35" s="31" t="s">
        <v>34</v>
      </c>
      <c r="D35" s="44"/>
      <c r="E35" s="44"/>
      <c r="F35" s="44"/>
      <c r="G35" s="44"/>
    </row>
    <row r="36" spans="1:7" ht="36">
      <c r="A36" s="32" t="s">
        <v>166</v>
      </c>
      <c r="B36" s="31" t="s">
        <v>165</v>
      </c>
      <c r="C36" s="31"/>
      <c r="D36" s="44"/>
      <c r="E36" s="44">
        <f>SUM(E37)</f>
        <v>1085.9</v>
      </c>
      <c r="F36" s="44">
        <f>SUM(F37)</f>
        <v>1043.7</v>
      </c>
      <c r="G36" s="44"/>
    </row>
    <row r="37" spans="1:7" ht="12">
      <c r="A37" s="30" t="s">
        <v>35</v>
      </c>
      <c r="B37" s="31" t="s">
        <v>165</v>
      </c>
      <c r="C37" s="31" t="s">
        <v>32</v>
      </c>
      <c r="D37" s="33"/>
      <c r="E37" s="53">
        <v>1085.9</v>
      </c>
      <c r="F37" s="53">
        <v>1043.7</v>
      </c>
      <c r="G37" s="33"/>
    </row>
    <row r="38" spans="1:7" ht="36">
      <c r="A38" s="32" t="s">
        <v>166</v>
      </c>
      <c r="B38" s="31" t="s">
        <v>167</v>
      </c>
      <c r="C38" s="31"/>
      <c r="D38" s="44"/>
      <c r="E38" s="44">
        <f>SUM(E39)</f>
        <v>240</v>
      </c>
      <c r="F38" s="44">
        <f>SUM(F39)</f>
        <v>238.8</v>
      </c>
      <c r="G38" s="44"/>
    </row>
    <row r="39" spans="1:7" ht="12">
      <c r="A39" s="30" t="s">
        <v>35</v>
      </c>
      <c r="B39" s="31" t="s">
        <v>167</v>
      </c>
      <c r="C39" s="31" t="s">
        <v>32</v>
      </c>
      <c r="D39" s="33"/>
      <c r="E39" s="53">
        <v>240</v>
      </c>
      <c r="F39" s="53">
        <v>238.8</v>
      </c>
      <c r="G39" s="33"/>
    </row>
    <row r="40" spans="1:7" ht="36">
      <c r="A40" s="32" t="s">
        <v>170</v>
      </c>
      <c r="B40" s="31" t="s">
        <v>169</v>
      </c>
      <c r="C40" s="31"/>
      <c r="D40" s="44"/>
      <c r="E40" s="44">
        <f>SUM(E41)</f>
        <v>150</v>
      </c>
      <c r="F40" s="44">
        <f>SUM(F41)</f>
        <v>149.3</v>
      </c>
      <c r="G40" s="44"/>
    </row>
    <row r="41" spans="1:7" ht="12">
      <c r="A41" s="30" t="s">
        <v>35</v>
      </c>
      <c r="B41" s="31" t="s">
        <v>169</v>
      </c>
      <c r="C41" s="31" t="s">
        <v>32</v>
      </c>
      <c r="D41" s="33"/>
      <c r="E41" s="53">
        <v>150</v>
      </c>
      <c r="F41" s="53">
        <v>149.3</v>
      </c>
      <c r="G41" s="33"/>
    </row>
    <row r="42" spans="1:7" ht="12" hidden="1">
      <c r="A42" s="32" t="s">
        <v>33</v>
      </c>
      <c r="B42" s="31" t="s">
        <v>161</v>
      </c>
      <c r="C42" s="31" t="s">
        <v>34</v>
      </c>
      <c r="D42" s="44"/>
      <c r="E42" s="44"/>
      <c r="F42" s="44"/>
      <c r="G42" s="44"/>
    </row>
    <row r="43" spans="1:7" ht="12">
      <c r="A43" s="30" t="s">
        <v>80</v>
      </c>
      <c r="B43" s="31" t="s">
        <v>81</v>
      </c>
      <c r="C43" s="12"/>
      <c r="D43" s="42"/>
      <c r="E43" s="42">
        <f>SUM(E44+E49+E47+E53+E51)</f>
        <v>2411.5000000000005</v>
      </c>
      <c r="F43" s="42">
        <f>SUM(F44+F49+F47+F53+F51)</f>
        <v>2372.8</v>
      </c>
      <c r="G43" s="42"/>
    </row>
    <row r="44" spans="1:7" ht="12">
      <c r="A44" s="32" t="s">
        <v>40</v>
      </c>
      <c r="B44" s="31" t="s">
        <v>82</v>
      </c>
      <c r="C44" s="31"/>
      <c r="D44" s="43"/>
      <c r="E44" s="43">
        <f>SUM(E45:E46)</f>
        <v>916.9000000000001</v>
      </c>
      <c r="F44" s="43">
        <f>SUM(F45:F46)</f>
        <v>878.2</v>
      </c>
      <c r="G44" s="43"/>
    </row>
    <row r="45" spans="1:7" ht="12">
      <c r="A45" s="23" t="s">
        <v>35</v>
      </c>
      <c r="B45" s="31" t="s">
        <v>82</v>
      </c>
      <c r="C45" s="31" t="s">
        <v>32</v>
      </c>
      <c r="D45" s="33"/>
      <c r="E45" s="53">
        <v>916.2</v>
      </c>
      <c r="F45" s="53">
        <v>877.5</v>
      </c>
      <c r="G45" s="33"/>
    </row>
    <row r="46" spans="1:7" ht="12">
      <c r="A46" s="32" t="s">
        <v>33</v>
      </c>
      <c r="B46" s="31" t="s">
        <v>82</v>
      </c>
      <c r="C46" s="31" t="s">
        <v>34</v>
      </c>
      <c r="D46" s="43"/>
      <c r="E46" s="53">
        <v>0.7</v>
      </c>
      <c r="F46" s="53">
        <v>0.7</v>
      </c>
      <c r="G46" s="43"/>
    </row>
    <row r="47" spans="1:7" ht="12">
      <c r="A47" s="30" t="s">
        <v>116</v>
      </c>
      <c r="B47" s="31" t="s">
        <v>117</v>
      </c>
      <c r="C47" s="31"/>
      <c r="D47" s="43"/>
      <c r="E47" s="43">
        <f>E48</f>
        <v>1.7</v>
      </c>
      <c r="F47" s="43">
        <f>F48</f>
        <v>1.7</v>
      </c>
      <c r="G47" s="43"/>
    </row>
    <row r="48" spans="1:7" ht="12">
      <c r="A48" s="23" t="s">
        <v>35</v>
      </c>
      <c r="B48" s="31" t="s">
        <v>117</v>
      </c>
      <c r="C48" s="31" t="s">
        <v>32</v>
      </c>
      <c r="D48" s="43"/>
      <c r="E48" s="53">
        <v>1.7</v>
      </c>
      <c r="F48" s="53">
        <v>1.7</v>
      </c>
      <c r="G48" s="43"/>
    </row>
    <row r="49" spans="1:7" ht="48">
      <c r="A49" s="38" t="s">
        <v>111</v>
      </c>
      <c r="B49" s="31" t="s">
        <v>85</v>
      </c>
      <c r="C49" s="31"/>
      <c r="D49" s="43"/>
      <c r="E49" s="43">
        <f>SUM(E50)</f>
        <v>550</v>
      </c>
      <c r="F49" s="43">
        <f>SUM(F50)</f>
        <v>550</v>
      </c>
      <c r="G49" s="43"/>
    </row>
    <row r="50" spans="1:7" ht="12">
      <c r="A50" s="23" t="s">
        <v>35</v>
      </c>
      <c r="B50" s="31" t="s">
        <v>85</v>
      </c>
      <c r="C50" s="31" t="s">
        <v>32</v>
      </c>
      <c r="D50" s="43"/>
      <c r="E50" s="53">
        <v>550</v>
      </c>
      <c r="F50" s="53">
        <v>550</v>
      </c>
      <c r="G50" s="43"/>
    </row>
    <row r="51" spans="1:7" ht="36">
      <c r="A51" s="38" t="s">
        <v>164</v>
      </c>
      <c r="B51" s="31" t="s">
        <v>163</v>
      </c>
      <c r="C51" s="31"/>
      <c r="D51" s="43"/>
      <c r="E51" s="43">
        <f>SUM(E52)</f>
        <v>221.9</v>
      </c>
      <c r="F51" s="43">
        <f>SUM(F52)</f>
        <v>221.9</v>
      </c>
      <c r="G51" s="43"/>
    </row>
    <row r="52" spans="1:7" ht="12">
      <c r="A52" s="23" t="s">
        <v>35</v>
      </c>
      <c r="B52" s="31" t="s">
        <v>163</v>
      </c>
      <c r="C52" s="31" t="s">
        <v>32</v>
      </c>
      <c r="D52" s="43"/>
      <c r="E52" s="53">
        <v>221.9</v>
      </c>
      <c r="F52" s="53">
        <v>221.9</v>
      </c>
      <c r="G52" s="43"/>
    </row>
    <row r="53" spans="1:7" ht="25.5">
      <c r="A53" s="63" t="s">
        <v>183</v>
      </c>
      <c r="B53" s="31" t="s">
        <v>182</v>
      </c>
      <c r="C53" s="31"/>
      <c r="D53" s="43"/>
      <c r="E53" s="43">
        <f>SUM(E54)</f>
        <v>721</v>
      </c>
      <c r="F53" s="43">
        <f>SUM(F54)</f>
        <v>721</v>
      </c>
      <c r="G53" s="43"/>
    </row>
    <row r="54" spans="1:7" ht="12">
      <c r="A54" s="23" t="s">
        <v>35</v>
      </c>
      <c r="B54" s="31" t="s">
        <v>182</v>
      </c>
      <c r="C54" s="31" t="s">
        <v>32</v>
      </c>
      <c r="D54" s="43"/>
      <c r="E54" s="53">
        <v>721</v>
      </c>
      <c r="F54" s="53">
        <v>721</v>
      </c>
      <c r="G54" s="43"/>
    </row>
    <row r="55" spans="1:7" ht="12">
      <c r="A55" s="32" t="s">
        <v>83</v>
      </c>
      <c r="B55" s="31" t="s">
        <v>84</v>
      </c>
      <c r="C55" s="31"/>
      <c r="D55" s="43"/>
      <c r="E55" s="43">
        <f>E56</f>
        <v>30</v>
      </c>
      <c r="F55" s="43">
        <f>F56</f>
        <v>30</v>
      </c>
      <c r="G55" s="43"/>
    </row>
    <row r="56" spans="1:7" ht="48">
      <c r="A56" s="38" t="s">
        <v>111</v>
      </c>
      <c r="B56" s="31" t="s">
        <v>184</v>
      </c>
      <c r="C56" s="31"/>
      <c r="D56" s="43"/>
      <c r="E56" s="43">
        <f>E57</f>
        <v>30</v>
      </c>
      <c r="F56" s="43">
        <f>F57</f>
        <v>30</v>
      </c>
      <c r="G56" s="43"/>
    </row>
    <row r="57" spans="1:7" ht="12">
      <c r="A57" s="23" t="s">
        <v>35</v>
      </c>
      <c r="B57" s="31" t="s">
        <v>184</v>
      </c>
      <c r="C57" s="31" t="s">
        <v>32</v>
      </c>
      <c r="D57" s="33"/>
      <c r="E57" s="53">
        <v>30</v>
      </c>
      <c r="F57" s="53">
        <v>30</v>
      </c>
      <c r="G57" s="33"/>
    </row>
    <row r="58" spans="1:7" ht="48">
      <c r="A58" s="28" t="s">
        <v>151</v>
      </c>
      <c r="B58" s="29" t="s">
        <v>65</v>
      </c>
      <c r="C58" s="35"/>
      <c r="D58" s="36">
        <v>908.5</v>
      </c>
      <c r="E58" s="36">
        <f>E59+E64</f>
        <v>1596.5</v>
      </c>
      <c r="F58" s="36">
        <f>F59+F64</f>
        <v>1571.6</v>
      </c>
      <c r="G58" s="36"/>
    </row>
    <row r="59" spans="1:7" ht="12">
      <c r="A59" s="30" t="s">
        <v>110</v>
      </c>
      <c r="B59" s="13" t="s">
        <v>66</v>
      </c>
      <c r="C59" s="4"/>
      <c r="D59" s="24"/>
      <c r="E59" s="24">
        <f>SUM(E60+E62)</f>
        <v>703.8</v>
      </c>
      <c r="F59" s="24">
        <f>SUM(F60+F62)</f>
        <v>680.1</v>
      </c>
      <c r="G59" s="24"/>
    </row>
    <row r="60" spans="1:7" ht="12">
      <c r="A60" s="30" t="s">
        <v>60</v>
      </c>
      <c r="B60" s="13" t="s">
        <v>107</v>
      </c>
      <c r="C60" s="4"/>
      <c r="D60" s="24"/>
      <c r="E60" s="24">
        <f>E61</f>
        <v>583.8</v>
      </c>
      <c r="F60" s="24">
        <f>F61</f>
        <v>560.1</v>
      </c>
      <c r="G60" s="24"/>
    </row>
    <row r="61" spans="1:7" ht="12">
      <c r="A61" s="30" t="s">
        <v>35</v>
      </c>
      <c r="B61" s="13" t="s">
        <v>107</v>
      </c>
      <c r="C61" s="4">
        <v>200</v>
      </c>
      <c r="D61" s="24"/>
      <c r="E61" s="56">
        <v>583.8</v>
      </c>
      <c r="F61" s="56">
        <v>560.1</v>
      </c>
      <c r="G61" s="24"/>
    </row>
    <row r="62" spans="1:7" ht="60">
      <c r="A62" s="30" t="s">
        <v>162</v>
      </c>
      <c r="B62" s="13" t="s">
        <v>181</v>
      </c>
      <c r="C62" s="4"/>
      <c r="D62" s="24"/>
      <c r="E62" s="24">
        <f>E63</f>
        <v>120</v>
      </c>
      <c r="F62" s="24">
        <f>F63</f>
        <v>120</v>
      </c>
      <c r="G62" s="24"/>
    </row>
    <row r="63" spans="1:7" ht="12">
      <c r="A63" s="30" t="s">
        <v>35</v>
      </c>
      <c r="B63" s="13" t="s">
        <v>181</v>
      </c>
      <c r="C63" s="4">
        <v>200</v>
      </c>
      <c r="D63" s="24"/>
      <c r="E63" s="56">
        <v>120</v>
      </c>
      <c r="F63" s="56">
        <v>120</v>
      </c>
      <c r="G63" s="24"/>
    </row>
    <row r="64" spans="1:7" ht="12">
      <c r="A64" s="30" t="s">
        <v>158</v>
      </c>
      <c r="B64" s="13" t="s">
        <v>159</v>
      </c>
      <c r="C64" s="4"/>
      <c r="D64" s="24"/>
      <c r="E64" s="24">
        <f>E65</f>
        <v>892.7</v>
      </c>
      <c r="F64" s="24">
        <f>F65</f>
        <v>891.5</v>
      </c>
      <c r="G64" s="24"/>
    </row>
    <row r="65" spans="1:7" ht="12">
      <c r="A65" s="30" t="s">
        <v>60</v>
      </c>
      <c r="B65" s="13" t="s">
        <v>160</v>
      </c>
      <c r="C65" s="4"/>
      <c r="D65" s="24"/>
      <c r="E65" s="24">
        <f>E66</f>
        <v>892.7</v>
      </c>
      <c r="F65" s="24">
        <f>F66</f>
        <v>891.5</v>
      </c>
      <c r="G65" s="24"/>
    </row>
    <row r="66" spans="1:7" ht="12">
      <c r="A66" s="30" t="s">
        <v>35</v>
      </c>
      <c r="B66" s="13" t="s">
        <v>160</v>
      </c>
      <c r="C66" s="4">
        <v>200</v>
      </c>
      <c r="D66" s="24"/>
      <c r="E66" s="56">
        <v>892.7</v>
      </c>
      <c r="F66" s="56">
        <v>891.5</v>
      </c>
      <c r="G66" s="24"/>
    </row>
    <row r="67" spans="1:7" ht="36">
      <c r="A67" s="28" t="s">
        <v>150</v>
      </c>
      <c r="B67" s="29" t="s">
        <v>71</v>
      </c>
      <c r="C67" s="35"/>
      <c r="D67" s="47"/>
      <c r="E67" s="47">
        <f aca="true" t="shared" si="1" ref="E67:F69">E68</f>
        <v>2.5</v>
      </c>
      <c r="F67" s="47">
        <f t="shared" si="1"/>
        <v>2.5</v>
      </c>
      <c r="G67" s="47"/>
    </row>
    <row r="68" spans="1:7" ht="24">
      <c r="A68" s="30" t="s">
        <v>106</v>
      </c>
      <c r="B68" s="13" t="s">
        <v>72</v>
      </c>
      <c r="C68" s="4"/>
      <c r="D68" s="46"/>
      <c r="E68" s="46">
        <f t="shared" si="1"/>
        <v>2.5</v>
      </c>
      <c r="F68" s="46">
        <f t="shared" si="1"/>
        <v>2.5</v>
      </c>
      <c r="G68" s="46"/>
    </row>
    <row r="69" spans="1:7" ht="24">
      <c r="A69" s="30" t="s">
        <v>108</v>
      </c>
      <c r="B69" s="13" t="s">
        <v>109</v>
      </c>
      <c r="C69" s="4"/>
      <c r="D69" s="46"/>
      <c r="E69" s="46">
        <f t="shared" si="1"/>
        <v>2.5</v>
      </c>
      <c r="F69" s="46">
        <f t="shared" si="1"/>
        <v>2.5</v>
      </c>
      <c r="G69" s="46"/>
    </row>
    <row r="70" spans="1:7" ht="12">
      <c r="A70" s="30" t="s">
        <v>35</v>
      </c>
      <c r="B70" s="13" t="s">
        <v>109</v>
      </c>
      <c r="C70" s="4">
        <v>200</v>
      </c>
      <c r="D70" s="46"/>
      <c r="E70" s="56">
        <v>2.5</v>
      </c>
      <c r="F70" s="56">
        <v>2.5</v>
      </c>
      <c r="G70" s="46"/>
    </row>
    <row r="71" spans="1:7" ht="36">
      <c r="A71" s="28" t="s">
        <v>147</v>
      </c>
      <c r="B71" s="12" t="s">
        <v>121</v>
      </c>
      <c r="C71" s="29"/>
      <c r="D71" s="45"/>
      <c r="E71" s="45">
        <f>E72</f>
        <v>311.09999999999997</v>
      </c>
      <c r="F71" s="45">
        <f>F72</f>
        <v>311.09999999999997</v>
      </c>
      <c r="G71" s="45"/>
    </row>
    <row r="72" spans="1:7" ht="24">
      <c r="A72" s="30" t="s">
        <v>120</v>
      </c>
      <c r="B72" s="31" t="s">
        <v>122</v>
      </c>
      <c r="C72" s="13"/>
      <c r="D72" s="43"/>
      <c r="E72" s="43">
        <f>SUM(E73+E75)</f>
        <v>311.09999999999997</v>
      </c>
      <c r="F72" s="43">
        <f>SUM(F73+F75)</f>
        <v>311.09999999999997</v>
      </c>
      <c r="G72" s="43"/>
    </row>
    <row r="73" spans="1:7" ht="12">
      <c r="A73" s="30" t="s">
        <v>123</v>
      </c>
      <c r="B73" s="31" t="s">
        <v>180</v>
      </c>
      <c r="C73" s="13"/>
      <c r="D73" s="43"/>
      <c r="E73" s="43">
        <f>E74</f>
        <v>287.2</v>
      </c>
      <c r="F73" s="43">
        <f>F74</f>
        <v>287.2</v>
      </c>
      <c r="G73" s="43"/>
    </row>
    <row r="74" spans="1:7" ht="12">
      <c r="A74" s="30" t="s">
        <v>35</v>
      </c>
      <c r="B74" s="31" t="s">
        <v>180</v>
      </c>
      <c r="C74" s="13" t="s">
        <v>32</v>
      </c>
      <c r="D74" s="41"/>
      <c r="E74" s="54">
        <v>287.2</v>
      </c>
      <c r="F74" s="54">
        <v>287.2</v>
      </c>
      <c r="G74" s="41"/>
    </row>
    <row r="75" spans="1:7" ht="12">
      <c r="A75" s="30" t="s">
        <v>123</v>
      </c>
      <c r="B75" s="31" t="s">
        <v>124</v>
      </c>
      <c r="C75" s="13"/>
      <c r="D75" s="43"/>
      <c r="E75" s="43">
        <f>E76</f>
        <v>23.9</v>
      </c>
      <c r="F75" s="43">
        <f>F76</f>
        <v>23.9</v>
      </c>
      <c r="G75" s="43"/>
    </row>
    <row r="76" spans="1:7" ht="12">
      <c r="A76" s="30" t="s">
        <v>35</v>
      </c>
      <c r="B76" s="31" t="s">
        <v>124</v>
      </c>
      <c r="C76" s="13" t="s">
        <v>32</v>
      </c>
      <c r="D76" s="41"/>
      <c r="E76" s="54">
        <v>23.9</v>
      </c>
      <c r="F76" s="54">
        <v>23.9</v>
      </c>
      <c r="G76" s="41"/>
    </row>
    <row r="77" spans="1:7" ht="36">
      <c r="A77" s="28" t="s">
        <v>126</v>
      </c>
      <c r="B77" s="29" t="s">
        <v>129</v>
      </c>
      <c r="C77" s="35"/>
      <c r="D77" s="41"/>
      <c r="E77" s="41">
        <f aca="true" t="shared" si="2" ref="E77:F79">E78</f>
        <v>200.3</v>
      </c>
      <c r="F77" s="41">
        <f t="shared" si="2"/>
        <v>199.2</v>
      </c>
      <c r="G77" s="41"/>
    </row>
    <row r="78" spans="1:7" ht="24">
      <c r="A78" s="30" t="s">
        <v>127</v>
      </c>
      <c r="B78" s="13" t="s">
        <v>130</v>
      </c>
      <c r="C78" s="4"/>
      <c r="D78" s="42"/>
      <c r="E78" s="42">
        <f t="shared" si="2"/>
        <v>200.3</v>
      </c>
      <c r="F78" s="42">
        <f t="shared" si="2"/>
        <v>199.2</v>
      </c>
      <c r="G78" s="42"/>
    </row>
    <row r="79" spans="1:7" ht="12">
      <c r="A79" s="30" t="s">
        <v>128</v>
      </c>
      <c r="B79" s="13" t="s">
        <v>131</v>
      </c>
      <c r="C79" s="4"/>
      <c r="D79" s="42"/>
      <c r="E79" s="42">
        <f t="shared" si="2"/>
        <v>200.3</v>
      </c>
      <c r="F79" s="42">
        <f t="shared" si="2"/>
        <v>199.2</v>
      </c>
      <c r="G79" s="42"/>
    </row>
    <row r="80" spans="1:7" ht="12">
      <c r="A80" s="30" t="s">
        <v>35</v>
      </c>
      <c r="B80" s="13" t="s">
        <v>131</v>
      </c>
      <c r="C80" s="4">
        <v>200</v>
      </c>
      <c r="D80" s="42"/>
      <c r="E80" s="56">
        <v>200.3</v>
      </c>
      <c r="F80" s="56">
        <v>199.2</v>
      </c>
      <c r="G80" s="42"/>
    </row>
    <row r="81" spans="1:7" ht="36">
      <c r="A81" s="28" t="s">
        <v>143</v>
      </c>
      <c r="B81" s="12" t="s">
        <v>89</v>
      </c>
      <c r="C81" s="12"/>
      <c r="D81" s="41"/>
      <c r="E81" s="41">
        <f>E82</f>
        <v>2660.5</v>
      </c>
      <c r="F81" s="41">
        <f>F82</f>
        <v>2416.5</v>
      </c>
      <c r="G81" s="41"/>
    </row>
    <row r="82" spans="1:7" ht="24">
      <c r="A82" s="30" t="s">
        <v>90</v>
      </c>
      <c r="B82" s="31" t="s">
        <v>91</v>
      </c>
      <c r="C82" s="31"/>
      <c r="D82" s="42"/>
      <c r="E82" s="42">
        <f>E83+E85</f>
        <v>2660.5</v>
      </c>
      <c r="F82" s="42">
        <f>F83+F85</f>
        <v>2416.5</v>
      </c>
      <c r="G82" s="42"/>
    </row>
    <row r="83" spans="1:7" ht="12">
      <c r="A83" s="30" t="s">
        <v>44</v>
      </c>
      <c r="B83" s="31" t="s">
        <v>92</v>
      </c>
      <c r="C83" s="31"/>
      <c r="D83" s="42"/>
      <c r="E83" s="42">
        <f>E84</f>
        <v>813.9</v>
      </c>
      <c r="F83" s="42">
        <f>F84</f>
        <v>755.7</v>
      </c>
      <c r="G83" s="42"/>
    </row>
    <row r="84" spans="1:7" ht="24">
      <c r="A84" s="30" t="s">
        <v>38</v>
      </c>
      <c r="B84" s="31" t="s">
        <v>92</v>
      </c>
      <c r="C84" s="31" t="s">
        <v>30</v>
      </c>
      <c r="D84" s="33"/>
      <c r="E84" s="53">
        <v>813.9</v>
      </c>
      <c r="F84" s="53">
        <v>755.7</v>
      </c>
      <c r="G84" s="33"/>
    </row>
    <row r="85" spans="1:7" ht="12">
      <c r="A85" s="30" t="s">
        <v>36</v>
      </c>
      <c r="B85" s="31" t="s">
        <v>93</v>
      </c>
      <c r="C85" s="31"/>
      <c r="D85" s="42"/>
      <c r="E85" s="42">
        <f>SUM(E86:E88)</f>
        <v>1846.6</v>
      </c>
      <c r="F85" s="42">
        <f>SUM(F86:F88)</f>
        <v>1660.8</v>
      </c>
      <c r="G85" s="42"/>
    </row>
    <row r="86" spans="1:7" ht="24">
      <c r="A86" s="30" t="s">
        <v>38</v>
      </c>
      <c r="B86" s="31" t="s">
        <v>93</v>
      </c>
      <c r="C86" s="31" t="s">
        <v>30</v>
      </c>
      <c r="D86" s="33"/>
      <c r="E86" s="53">
        <v>1266.6</v>
      </c>
      <c r="F86" s="53">
        <v>1161.5</v>
      </c>
      <c r="G86" s="33"/>
    </row>
    <row r="87" spans="1:7" ht="12">
      <c r="A87" s="30" t="s">
        <v>35</v>
      </c>
      <c r="B87" s="31" t="s">
        <v>93</v>
      </c>
      <c r="C87" s="31" t="s">
        <v>32</v>
      </c>
      <c r="D87" s="33"/>
      <c r="E87" s="53">
        <v>469.4</v>
      </c>
      <c r="F87" s="53">
        <v>388.7</v>
      </c>
      <c r="G87" s="33"/>
    </row>
    <row r="88" spans="1:7" ht="12">
      <c r="A88" s="30" t="s">
        <v>33</v>
      </c>
      <c r="B88" s="31" t="s">
        <v>93</v>
      </c>
      <c r="C88" s="31" t="s">
        <v>34</v>
      </c>
      <c r="D88" s="33"/>
      <c r="E88" s="53">
        <v>110.6</v>
      </c>
      <c r="F88" s="53">
        <v>110.6</v>
      </c>
      <c r="G88" s="33"/>
    </row>
    <row r="89" spans="1:7" ht="24" hidden="1">
      <c r="A89" s="28" t="s">
        <v>133</v>
      </c>
      <c r="B89" s="12" t="s">
        <v>134</v>
      </c>
      <c r="C89" s="12"/>
      <c r="D89" s="42">
        <f aca="true" t="shared" si="3" ref="D89:G91">D90</f>
        <v>0</v>
      </c>
      <c r="E89" s="42">
        <f t="shared" si="3"/>
        <v>0</v>
      </c>
      <c r="F89" s="42">
        <f t="shared" si="3"/>
        <v>0</v>
      </c>
      <c r="G89" s="42">
        <f t="shared" si="3"/>
        <v>0</v>
      </c>
    </row>
    <row r="90" spans="1:7" ht="24" hidden="1">
      <c r="A90" s="30" t="s">
        <v>136</v>
      </c>
      <c r="B90" s="31" t="s">
        <v>135</v>
      </c>
      <c r="C90" s="31"/>
      <c r="D90" s="42">
        <f t="shared" si="3"/>
        <v>0</v>
      </c>
      <c r="E90" s="42">
        <f t="shared" si="3"/>
        <v>0</v>
      </c>
      <c r="F90" s="42">
        <f t="shared" si="3"/>
        <v>0</v>
      </c>
      <c r="G90" s="42">
        <f t="shared" si="3"/>
        <v>0</v>
      </c>
    </row>
    <row r="91" spans="1:7" ht="12" hidden="1">
      <c r="A91" s="32" t="s">
        <v>86</v>
      </c>
      <c r="B91" s="31" t="s">
        <v>137</v>
      </c>
      <c r="C91" s="31"/>
      <c r="D91" s="42">
        <f t="shared" si="3"/>
        <v>0</v>
      </c>
      <c r="E91" s="42">
        <f t="shared" si="3"/>
        <v>0</v>
      </c>
      <c r="F91" s="42">
        <f t="shared" si="3"/>
        <v>0</v>
      </c>
      <c r="G91" s="42">
        <f t="shared" si="3"/>
        <v>0</v>
      </c>
    </row>
    <row r="92" spans="1:7" ht="12" hidden="1">
      <c r="A92" s="23" t="s">
        <v>35</v>
      </c>
      <c r="B92" s="31" t="s">
        <v>137</v>
      </c>
      <c r="C92" s="31" t="s">
        <v>32</v>
      </c>
      <c r="D92" s="42"/>
      <c r="E92" s="42"/>
      <c r="F92" s="42"/>
      <c r="G92" s="42"/>
    </row>
    <row r="93" spans="1:7" ht="12">
      <c r="A93" s="66" t="s">
        <v>191</v>
      </c>
      <c r="B93" s="29" t="s">
        <v>140</v>
      </c>
      <c r="C93" s="12"/>
      <c r="D93" s="67">
        <f>SUM(D95)</f>
        <v>38.3</v>
      </c>
      <c r="E93" s="67">
        <f>E94+E95</f>
        <v>81.8</v>
      </c>
      <c r="F93" s="67">
        <f>F94+F95</f>
        <v>81.8</v>
      </c>
      <c r="G93" s="67">
        <f>SUM(F93/D93*100)-100</f>
        <v>113.57702349869453</v>
      </c>
    </row>
    <row r="94" spans="1:7" ht="12">
      <c r="A94" s="68" t="s">
        <v>191</v>
      </c>
      <c r="B94" s="13" t="s">
        <v>140</v>
      </c>
      <c r="C94" s="31"/>
      <c r="D94" s="69"/>
      <c r="E94" s="69">
        <f>SUM(+E97)</f>
        <v>2.2</v>
      </c>
      <c r="F94" s="69">
        <f>SUM(F98)</f>
        <v>2.2</v>
      </c>
      <c r="G94" s="69"/>
    </row>
    <row r="95" spans="1:7" ht="24">
      <c r="A95" s="50" t="s">
        <v>177</v>
      </c>
      <c r="B95" s="13" t="s">
        <v>178</v>
      </c>
      <c r="C95" s="31"/>
      <c r="D95" s="69">
        <f>SUM(D96)</f>
        <v>38.3</v>
      </c>
      <c r="E95" s="69">
        <f>SUM(E96)</f>
        <v>79.6</v>
      </c>
      <c r="F95" s="69">
        <f>SUM(F96)</f>
        <v>79.6</v>
      </c>
      <c r="G95" s="69"/>
    </row>
    <row r="96" spans="1:7" ht="12">
      <c r="A96" s="30" t="s">
        <v>35</v>
      </c>
      <c r="B96" s="13" t="s">
        <v>178</v>
      </c>
      <c r="C96" s="31" t="s">
        <v>32</v>
      </c>
      <c r="D96" s="53">
        <v>38.3</v>
      </c>
      <c r="E96" s="53">
        <v>79.6</v>
      </c>
      <c r="F96" s="53">
        <v>79.6</v>
      </c>
      <c r="G96" s="53"/>
    </row>
    <row r="97" spans="1:7" ht="12">
      <c r="A97" s="62" t="s">
        <v>123</v>
      </c>
      <c r="B97" s="61">
        <v>9900002990</v>
      </c>
      <c r="C97" s="31"/>
      <c r="D97" s="69">
        <f>SUM(D98)</f>
        <v>0</v>
      </c>
      <c r="E97" s="69">
        <f>SUM(E98)</f>
        <v>2.2</v>
      </c>
      <c r="F97" s="69">
        <f>SUM(F98)</f>
        <v>2.2</v>
      </c>
      <c r="G97" s="69"/>
    </row>
    <row r="98" spans="1:7" ht="12">
      <c r="A98" s="30" t="s">
        <v>35</v>
      </c>
      <c r="B98" s="61">
        <v>9900002990</v>
      </c>
      <c r="C98" s="31" t="s">
        <v>32</v>
      </c>
      <c r="D98" s="53">
        <v>0</v>
      </c>
      <c r="E98" s="53">
        <v>2.2</v>
      </c>
      <c r="F98" s="53">
        <v>2.2</v>
      </c>
      <c r="G98" s="53"/>
    </row>
    <row r="99" spans="1:7" ht="12">
      <c r="A99" s="10"/>
      <c r="B99" s="10"/>
      <c r="C99" s="10"/>
      <c r="D99" s="48"/>
      <c r="E99" s="48"/>
      <c r="F99" s="48"/>
      <c r="G99" s="48"/>
    </row>
    <row r="100" spans="1:7" ht="12">
      <c r="A100" s="10"/>
      <c r="B100" s="10"/>
      <c r="C100" s="10"/>
      <c r="D100" s="48"/>
      <c r="E100" s="48"/>
      <c r="F100" s="48"/>
      <c r="G100" s="48"/>
    </row>
    <row r="101" spans="1:7" ht="12">
      <c r="A101" s="10"/>
      <c r="B101" s="10"/>
      <c r="C101" s="10"/>
      <c r="D101" s="48"/>
      <c r="E101" s="48"/>
      <c r="F101" s="48"/>
      <c r="G101" s="48"/>
    </row>
    <row r="102" spans="1:7" ht="12">
      <c r="A102" s="10"/>
      <c r="B102" s="10"/>
      <c r="C102" s="10"/>
      <c r="D102" s="48"/>
      <c r="E102" s="48"/>
      <c r="F102" s="48"/>
      <c r="G102" s="48"/>
    </row>
    <row r="103" spans="1:7" ht="12">
      <c r="A103" s="10"/>
      <c r="B103" s="10"/>
      <c r="C103" s="10"/>
      <c r="D103" s="48"/>
      <c r="E103" s="48"/>
      <c r="F103" s="48"/>
      <c r="G103" s="48"/>
    </row>
    <row r="104" spans="1:7" ht="12">
      <c r="A104" s="10"/>
      <c r="B104" s="10"/>
      <c r="C104" s="10"/>
      <c r="D104" s="48"/>
      <c r="E104" s="48"/>
      <c r="F104" s="48"/>
      <c r="G104" s="48"/>
    </row>
    <row r="105" spans="1:7" ht="12">
      <c r="A105" s="10"/>
      <c r="B105" s="10"/>
      <c r="C105" s="10"/>
      <c r="D105" s="48"/>
      <c r="E105" s="48"/>
      <c r="F105" s="48"/>
      <c r="G105" s="48"/>
    </row>
    <row r="106" spans="1:7" ht="12">
      <c r="A106" s="10"/>
      <c r="B106" s="10"/>
      <c r="C106" s="10"/>
      <c r="D106" s="48"/>
      <c r="E106" s="48"/>
      <c r="F106" s="48"/>
      <c r="G106" s="48"/>
    </row>
    <row r="107" spans="1:7" ht="12">
      <c r="A107" s="10"/>
      <c r="B107" s="10"/>
      <c r="C107" s="10"/>
      <c r="D107" s="48"/>
      <c r="E107" s="48"/>
      <c r="F107" s="48"/>
      <c r="G107" s="48"/>
    </row>
    <row r="108" spans="1:7" ht="12">
      <c r="A108" s="10"/>
      <c r="B108" s="10"/>
      <c r="C108" s="10"/>
      <c r="D108" s="48"/>
      <c r="E108" s="48"/>
      <c r="F108" s="48"/>
      <c r="G108" s="48"/>
    </row>
    <row r="109" spans="1:7" ht="12">
      <c r="A109" s="10"/>
      <c r="B109" s="10"/>
      <c r="C109" s="10"/>
      <c r="D109" s="48"/>
      <c r="E109" s="48"/>
      <c r="F109" s="48"/>
      <c r="G109" s="48"/>
    </row>
    <row r="110" spans="1:7" ht="12">
      <c r="A110" s="10"/>
      <c r="B110" s="10"/>
      <c r="C110" s="10"/>
      <c r="D110" s="48"/>
      <c r="E110" s="48"/>
      <c r="F110" s="48"/>
      <c r="G110" s="48"/>
    </row>
    <row r="111" spans="1:7" ht="12">
      <c r="A111" s="10"/>
      <c r="B111" s="10"/>
      <c r="C111" s="10"/>
      <c r="D111" s="48"/>
      <c r="E111" s="48"/>
      <c r="F111" s="48"/>
      <c r="G111" s="48"/>
    </row>
    <row r="112" spans="1:7" ht="12">
      <c r="A112" s="10"/>
      <c r="B112" s="10"/>
      <c r="C112" s="10"/>
      <c r="D112" s="48"/>
      <c r="E112" s="48"/>
      <c r="F112" s="48"/>
      <c r="G112" s="48"/>
    </row>
    <row r="113" spans="1:7" ht="12">
      <c r="A113" s="10"/>
      <c r="B113" s="10"/>
      <c r="C113" s="10"/>
      <c r="D113" s="48"/>
      <c r="E113" s="48"/>
      <c r="F113" s="48"/>
      <c r="G113" s="48"/>
    </row>
    <row r="114" spans="1:7" ht="12">
      <c r="A114" s="10"/>
      <c r="B114" s="10"/>
      <c r="C114" s="10"/>
      <c r="D114" s="48"/>
      <c r="E114" s="48"/>
      <c r="F114" s="48"/>
      <c r="G114" s="48"/>
    </row>
    <row r="115" spans="1:7" ht="12">
      <c r="A115" s="10"/>
      <c r="B115" s="10"/>
      <c r="C115" s="10"/>
      <c r="D115" s="48"/>
      <c r="E115" s="48"/>
      <c r="F115" s="48"/>
      <c r="G115" s="48"/>
    </row>
    <row r="116" spans="1:7" ht="12">
      <c r="A116" s="10"/>
      <c r="B116" s="10"/>
      <c r="C116" s="10"/>
      <c r="D116" s="48"/>
      <c r="E116" s="48"/>
      <c r="F116" s="48"/>
      <c r="G116" s="48"/>
    </row>
    <row r="117" spans="1:7" ht="12">
      <c r="A117" s="10"/>
      <c r="B117" s="10"/>
      <c r="C117" s="10"/>
      <c r="D117" s="48"/>
      <c r="E117" s="48"/>
      <c r="F117" s="48"/>
      <c r="G117" s="48"/>
    </row>
    <row r="118" spans="1:7" ht="12">
      <c r="A118" s="10"/>
      <c r="B118" s="10"/>
      <c r="C118" s="10"/>
      <c r="D118" s="48"/>
      <c r="E118" s="48"/>
      <c r="F118" s="48"/>
      <c r="G118" s="48"/>
    </row>
    <row r="119" spans="1:7" ht="12">
      <c r="A119" s="10"/>
      <c r="B119" s="10"/>
      <c r="C119" s="10"/>
      <c r="D119" s="48"/>
      <c r="E119" s="48"/>
      <c r="F119" s="48"/>
      <c r="G119" s="48"/>
    </row>
    <row r="120" spans="1:7" ht="12">
      <c r="A120" s="10"/>
      <c r="B120" s="10"/>
      <c r="C120" s="10"/>
      <c r="D120" s="48"/>
      <c r="E120" s="48"/>
      <c r="F120" s="48"/>
      <c r="G120" s="48"/>
    </row>
    <row r="121" spans="1:7" ht="12">
      <c r="A121" s="10"/>
      <c r="B121" s="10"/>
      <c r="C121" s="10"/>
      <c r="D121" s="48"/>
      <c r="E121" s="48"/>
      <c r="F121" s="48"/>
      <c r="G121" s="48"/>
    </row>
    <row r="122" spans="1:7" ht="12">
      <c r="A122" s="10"/>
      <c r="B122" s="10"/>
      <c r="C122" s="10"/>
      <c r="D122" s="48"/>
      <c r="E122" s="48"/>
      <c r="F122" s="48"/>
      <c r="G122" s="48"/>
    </row>
    <row r="123" spans="1:7" ht="12">
      <c r="A123" s="10"/>
      <c r="B123" s="10"/>
      <c r="C123" s="10"/>
      <c r="D123" s="48"/>
      <c r="E123" s="48"/>
      <c r="F123" s="48"/>
      <c r="G123" s="48"/>
    </row>
    <row r="124" spans="1:7" ht="12">
      <c r="A124" s="10"/>
      <c r="B124" s="10"/>
      <c r="C124" s="10"/>
      <c r="D124" s="48"/>
      <c r="E124" s="48"/>
      <c r="F124" s="48"/>
      <c r="G124" s="48"/>
    </row>
    <row r="125" spans="1:7" ht="12">
      <c r="A125" s="10"/>
      <c r="B125" s="10"/>
      <c r="C125" s="10"/>
      <c r="D125" s="48"/>
      <c r="E125" s="48"/>
      <c r="F125" s="48"/>
      <c r="G125" s="48"/>
    </row>
    <row r="126" spans="1:7" ht="12">
      <c r="A126" s="10"/>
      <c r="B126" s="10"/>
      <c r="C126" s="10"/>
      <c r="D126" s="48"/>
      <c r="E126" s="48"/>
      <c r="F126" s="48"/>
      <c r="G126" s="48"/>
    </row>
    <row r="127" spans="1:7" ht="12">
      <c r="A127" s="10"/>
      <c r="B127" s="10"/>
      <c r="C127" s="10"/>
      <c r="D127" s="48"/>
      <c r="E127" s="48"/>
      <c r="F127" s="48"/>
      <c r="G127" s="48"/>
    </row>
    <row r="128" spans="1:7" ht="12">
      <c r="A128" s="10"/>
      <c r="B128" s="10"/>
      <c r="C128" s="10"/>
      <c r="D128" s="48"/>
      <c r="E128" s="48"/>
      <c r="F128" s="48"/>
      <c r="G128" s="48"/>
    </row>
    <row r="129" spans="1:7" ht="12">
      <c r="A129" s="10"/>
      <c r="B129" s="10"/>
      <c r="C129" s="10"/>
      <c r="D129" s="48"/>
      <c r="E129" s="48"/>
      <c r="F129" s="48"/>
      <c r="G129" s="48"/>
    </row>
    <row r="130" spans="1:7" ht="12">
      <c r="A130" s="10"/>
      <c r="B130" s="10"/>
      <c r="C130" s="10"/>
      <c r="D130" s="48"/>
      <c r="E130" s="48"/>
      <c r="F130" s="48"/>
      <c r="G130" s="48"/>
    </row>
    <row r="131" spans="1:7" ht="12">
      <c r="A131" s="10"/>
      <c r="B131" s="10"/>
      <c r="C131" s="10"/>
      <c r="D131" s="48"/>
      <c r="E131" s="48"/>
      <c r="F131" s="48"/>
      <c r="G131" s="48"/>
    </row>
    <row r="132" spans="1:7" ht="12">
      <c r="A132" s="10"/>
      <c r="B132" s="10"/>
      <c r="C132" s="10"/>
      <c r="D132" s="48"/>
      <c r="E132" s="48"/>
      <c r="F132" s="48"/>
      <c r="G132" s="48"/>
    </row>
    <row r="133" spans="1:7" ht="12">
      <c r="A133" s="10"/>
      <c r="B133" s="10"/>
      <c r="C133" s="10"/>
      <c r="D133" s="48"/>
      <c r="E133" s="48"/>
      <c r="F133" s="48"/>
      <c r="G133" s="48"/>
    </row>
    <row r="134" spans="1:7" ht="12">
      <c r="A134" s="10"/>
      <c r="B134" s="10"/>
      <c r="C134" s="10"/>
      <c r="D134" s="48"/>
      <c r="E134" s="48"/>
      <c r="F134" s="48"/>
      <c r="G134" s="48"/>
    </row>
    <row r="135" spans="1:7" ht="12">
      <c r="A135" s="10"/>
      <c r="B135" s="10"/>
      <c r="C135" s="10"/>
      <c r="D135" s="48"/>
      <c r="E135" s="48"/>
      <c r="F135" s="48"/>
      <c r="G135" s="48"/>
    </row>
    <row r="136" spans="1:7" ht="12">
      <c r="A136" s="10"/>
      <c r="B136" s="10"/>
      <c r="C136" s="10"/>
      <c r="D136" s="48"/>
      <c r="E136" s="48"/>
      <c r="F136" s="48"/>
      <c r="G136" s="48"/>
    </row>
    <row r="137" spans="1:7" ht="12">
      <c r="A137" s="10"/>
      <c r="B137" s="10"/>
      <c r="C137" s="10"/>
      <c r="D137" s="48"/>
      <c r="E137" s="48"/>
      <c r="F137" s="48"/>
      <c r="G137" s="48"/>
    </row>
    <row r="138" spans="1:7" ht="12">
      <c r="A138" s="10"/>
      <c r="B138" s="10"/>
      <c r="C138" s="10"/>
      <c r="D138" s="48"/>
      <c r="E138" s="48"/>
      <c r="F138" s="48"/>
      <c r="G138" s="48"/>
    </row>
    <row r="139" spans="1:7" ht="12">
      <c r="A139" s="10"/>
      <c r="B139" s="10"/>
      <c r="C139" s="10"/>
      <c r="D139" s="48"/>
      <c r="E139" s="48"/>
      <c r="F139" s="48"/>
      <c r="G139" s="48"/>
    </row>
    <row r="140" spans="1:7" ht="12">
      <c r="A140" s="10"/>
      <c r="B140" s="10"/>
      <c r="C140" s="10"/>
      <c r="D140" s="48"/>
      <c r="E140" s="48"/>
      <c r="F140" s="48"/>
      <c r="G140" s="48"/>
    </row>
    <row r="141" spans="1:7" ht="12">
      <c r="A141" s="10"/>
      <c r="B141" s="10"/>
      <c r="C141" s="10"/>
      <c r="D141" s="48"/>
      <c r="E141" s="48"/>
      <c r="F141" s="48"/>
      <c r="G141" s="48"/>
    </row>
    <row r="142" spans="1:7" ht="12">
      <c r="A142" s="10"/>
      <c r="B142" s="10"/>
      <c r="C142" s="10"/>
      <c r="D142" s="48"/>
      <c r="E142" s="48"/>
      <c r="F142" s="48"/>
      <c r="G142" s="48"/>
    </row>
    <row r="143" spans="1:7" ht="12">
      <c r="A143" s="10"/>
      <c r="B143" s="10"/>
      <c r="C143" s="10"/>
      <c r="D143" s="48"/>
      <c r="E143" s="48"/>
      <c r="F143" s="48"/>
      <c r="G143" s="48"/>
    </row>
    <row r="144" spans="1:7" ht="12">
      <c r="A144" s="10"/>
      <c r="B144" s="10"/>
      <c r="C144" s="10"/>
      <c r="D144" s="48"/>
      <c r="E144" s="48"/>
      <c r="F144" s="48"/>
      <c r="G144" s="48"/>
    </row>
    <row r="145" spans="1:7" ht="12">
      <c r="A145" s="10"/>
      <c r="B145" s="10"/>
      <c r="C145" s="10"/>
      <c r="D145" s="48"/>
      <c r="E145" s="48"/>
      <c r="F145" s="48"/>
      <c r="G145" s="48"/>
    </row>
    <row r="146" spans="1:7" ht="12">
      <c r="A146" s="10"/>
      <c r="B146" s="10"/>
      <c r="C146" s="10"/>
      <c r="D146" s="48"/>
      <c r="E146" s="48"/>
      <c r="F146" s="48"/>
      <c r="G146" s="48"/>
    </row>
    <row r="147" spans="1:7" ht="12">
      <c r="A147" s="10"/>
      <c r="B147" s="10"/>
      <c r="C147" s="10"/>
      <c r="D147" s="48"/>
      <c r="E147" s="48"/>
      <c r="F147" s="48"/>
      <c r="G147" s="48"/>
    </row>
    <row r="148" spans="1:7" ht="12">
      <c r="A148" s="10"/>
      <c r="B148" s="10"/>
      <c r="C148" s="10"/>
      <c r="D148" s="48"/>
      <c r="E148" s="48"/>
      <c r="F148" s="48"/>
      <c r="G148" s="48"/>
    </row>
    <row r="149" spans="1:7" ht="12">
      <c r="A149" s="10"/>
      <c r="B149" s="10"/>
      <c r="C149" s="10"/>
      <c r="D149" s="48"/>
      <c r="E149" s="48"/>
      <c r="F149" s="48"/>
      <c r="G149" s="48"/>
    </row>
    <row r="150" spans="1:7" ht="12">
      <c r="A150" s="10"/>
      <c r="B150" s="10"/>
      <c r="C150" s="10"/>
      <c r="D150" s="48"/>
      <c r="E150" s="48"/>
      <c r="F150" s="48"/>
      <c r="G150" s="48"/>
    </row>
    <row r="151" spans="1:7" ht="12">
      <c r="A151" s="10"/>
      <c r="B151" s="10"/>
      <c r="C151" s="10"/>
      <c r="D151" s="48"/>
      <c r="E151" s="48"/>
      <c r="F151" s="48"/>
      <c r="G151" s="48"/>
    </row>
    <row r="152" spans="1:7" ht="12">
      <c r="A152" s="10"/>
      <c r="B152" s="10"/>
      <c r="C152" s="10"/>
      <c r="D152" s="48"/>
      <c r="E152" s="48"/>
      <c r="F152" s="48"/>
      <c r="G152" s="48"/>
    </row>
    <row r="153" spans="1:7" ht="12">
      <c r="A153" s="10"/>
      <c r="B153" s="10"/>
      <c r="C153" s="10"/>
      <c r="D153" s="48"/>
      <c r="E153" s="48"/>
      <c r="F153" s="48"/>
      <c r="G153" s="48"/>
    </row>
    <row r="154" spans="1:7" ht="12">
      <c r="A154" s="10"/>
      <c r="B154" s="10"/>
      <c r="C154" s="10"/>
      <c r="D154" s="48"/>
      <c r="E154" s="48"/>
      <c r="F154" s="48"/>
      <c r="G154" s="48"/>
    </row>
    <row r="155" spans="1:7" ht="12">
      <c r="A155" s="10"/>
      <c r="B155" s="10"/>
      <c r="C155" s="10"/>
      <c r="D155" s="48"/>
      <c r="E155" s="48"/>
      <c r="F155" s="48"/>
      <c r="G155" s="48"/>
    </row>
    <row r="156" spans="1:7" ht="12">
      <c r="A156" s="10"/>
      <c r="B156" s="10"/>
      <c r="C156" s="10"/>
      <c r="D156" s="48"/>
      <c r="E156" s="48"/>
      <c r="F156" s="48"/>
      <c r="G156" s="48"/>
    </row>
    <row r="157" spans="1:7" ht="12">
      <c r="A157" s="10"/>
      <c r="B157" s="10"/>
      <c r="C157" s="10"/>
      <c r="D157" s="48"/>
      <c r="E157" s="48"/>
      <c r="F157" s="48"/>
      <c r="G157" s="48"/>
    </row>
    <row r="158" spans="1:7" ht="12">
      <c r="A158" s="10"/>
      <c r="B158" s="10"/>
      <c r="C158" s="10"/>
      <c r="D158" s="48"/>
      <c r="E158" s="48"/>
      <c r="F158" s="48"/>
      <c r="G158" s="48"/>
    </row>
    <row r="159" spans="1:7" ht="12">
      <c r="A159" s="10"/>
      <c r="B159" s="10"/>
      <c r="C159" s="10"/>
      <c r="D159" s="48"/>
      <c r="E159" s="48"/>
      <c r="F159" s="48"/>
      <c r="G159" s="48"/>
    </row>
    <row r="160" spans="1:7" ht="12">
      <c r="A160" s="10"/>
      <c r="B160" s="10"/>
      <c r="C160" s="10"/>
      <c r="D160" s="48"/>
      <c r="E160" s="48"/>
      <c r="F160" s="48"/>
      <c r="G160" s="48"/>
    </row>
    <row r="161" spans="1:7" ht="12">
      <c r="A161" s="10"/>
      <c r="B161" s="10"/>
      <c r="C161" s="10"/>
      <c r="D161" s="48"/>
      <c r="E161" s="48"/>
      <c r="F161" s="48"/>
      <c r="G161" s="48"/>
    </row>
    <row r="162" spans="1:7" ht="12">
      <c r="A162" s="10"/>
      <c r="B162" s="10"/>
      <c r="C162" s="10"/>
      <c r="D162" s="48"/>
      <c r="E162" s="48"/>
      <c r="F162" s="48"/>
      <c r="G162" s="48"/>
    </row>
    <row r="163" spans="1:7" ht="12">
      <c r="A163" s="10"/>
      <c r="B163" s="10"/>
      <c r="C163" s="10"/>
      <c r="D163" s="48"/>
      <c r="E163" s="48"/>
      <c r="F163" s="48"/>
      <c r="G163" s="48"/>
    </row>
    <row r="164" spans="1:7" ht="12">
      <c r="A164" s="10"/>
      <c r="B164" s="10"/>
      <c r="C164" s="10"/>
      <c r="D164" s="48"/>
      <c r="E164" s="48"/>
      <c r="F164" s="48"/>
      <c r="G164" s="48"/>
    </row>
    <row r="165" spans="1:2" ht="12">
      <c r="A165" s="10"/>
      <c r="B165" s="10"/>
    </row>
  </sheetData>
  <sheetProtection/>
  <mergeCells count="9">
    <mergeCell ref="A10:F10"/>
    <mergeCell ref="A6:H6"/>
    <mergeCell ref="A8:H8"/>
    <mergeCell ref="E1:H1"/>
    <mergeCell ref="E2:H2"/>
    <mergeCell ref="E3:H3"/>
    <mergeCell ref="E4:H4"/>
    <mergeCell ref="A7:F7"/>
    <mergeCell ref="A9:F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8.875" style="21" customWidth="1"/>
    <col min="2" max="2" width="8.125" style="1" customWidth="1"/>
    <col min="3" max="3" width="13.625" style="1" customWidth="1"/>
    <col min="4" max="4" width="6.75390625" style="1" customWidth="1"/>
    <col min="5" max="5" width="12.00390625" style="15" customWidth="1"/>
    <col min="6" max="6" width="13.75390625" style="1" customWidth="1"/>
    <col min="7" max="8" width="9.125" style="1" customWidth="1"/>
    <col min="9" max="9" width="15.00390625" style="1" customWidth="1"/>
    <col min="10" max="16384" width="9.125" style="1" customWidth="1"/>
  </cols>
  <sheetData>
    <row r="1" spans="5:9" ht="12.75" customHeight="1">
      <c r="E1" s="1"/>
      <c r="F1" s="75" t="s">
        <v>192</v>
      </c>
      <c r="G1" s="75"/>
      <c r="H1" s="75"/>
      <c r="I1" s="75"/>
    </row>
    <row r="2" spans="5:9" ht="12.75" customHeight="1">
      <c r="E2" s="1"/>
      <c r="F2" s="76" t="s">
        <v>189</v>
      </c>
      <c r="G2" s="76"/>
      <c r="H2" s="76"/>
      <c r="I2" s="76"/>
    </row>
    <row r="3" spans="5:9" ht="12.75" customHeight="1">
      <c r="E3" s="1"/>
      <c r="F3" s="76" t="s">
        <v>49</v>
      </c>
      <c r="G3" s="76"/>
      <c r="H3" s="76"/>
      <c r="I3" s="76"/>
    </row>
    <row r="4" spans="5:9" ht="12.75" customHeight="1">
      <c r="E4" s="1"/>
      <c r="F4" s="76" t="s">
        <v>198</v>
      </c>
      <c r="G4" s="76"/>
      <c r="H4" s="76"/>
      <c r="I4" s="76"/>
    </row>
    <row r="5" spans="2:9" ht="12.75" customHeight="1">
      <c r="B5" s="21"/>
      <c r="D5" s="15"/>
      <c r="E5" s="1"/>
      <c r="F5" s="15"/>
      <c r="G5" s="15"/>
      <c r="H5" s="15"/>
      <c r="I5" s="15"/>
    </row>
    <row r="6" spans="1:9" ht="12">
      <c r="A6" s="79" t="s">
        <v>52</v>
      </c>
      <c r="B6" s="79"/>
      <c r="C6" s="79"/>
      <c r="D6" s="79"/>
      <c r="E6" s="79"/>
      <c r="F6" s="79"/>
      <c r="G6" s="79"/>
      <c r="H6" s="79"/>
      <c r="I6" s="79"/>
    </row>
    <row r="7" spans="1:9" ht="14.25" customHeight="1">
      <c r="A7" s="78" t="s">
        <v>197</v>
      </c>
      <c r="B7" s="78"/>
      <c r="C7" s="78"/>
      <c r="D7" s="78"/>
      <c r="E7" s="78"/>
      <c r="F7" s="78"/>
      <c r="G7" s="78"/>
      <c r="H7" s="78"/>
      <c r="I7" s="78"/>
    </row>
    <row r="8" spans="1:5" ht="12">
      <c r="A8" s="10"/>
      <c r="B8" s="10"/>
      <c r="C8" s="10"/>
      <c r="D8" s="10"/>
      <c r="E8" s="20"/>
    </row>
    <row r="9" spans="4:7" ht="12">
      <c r="D9" s="40"/>
      <c r="E9" s="40"/>
      <c r="F9" s="40"/>
      <c r="G9" s="40" t="s">
        <v>0</v>
      </c>
    </row>
    <row r="10" spans="1:8" ht="71.25">
      <c r="A10" s="26" t="s">
        <v>1</v>
      </c>
      <c r="B10" s="26" t="s">
        <v>50</v>
      </c>
      <c r="C10" s="26" t="s">
        <v>28</v>
      </c>
      <c r="D10" s="26" t="s">
        <v>29</v>
      </c>
      <c r="E10" s="58" t="s">
        <v>171</v>
      </c>
      <c r="F10" s="58" t="s">
        <v>172</v>
      </c>
      <c r="G10" s="58" t="s">
        <v>173</v>
      </c>
      <c r="H10" s="59" t="s">
        <v>174</v>
      </c>
    </row>
    <row r="11" spans="1:8" s="7" customFormat="1" ht="1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2">
      <c r="A12" s="28" t="s">
        <v>3</v>
      </c>
      <c r="B12" s="12"/>
      <c r="C12" s="28"/>
      <c r="D12" s="28"/>
      <c r="E12" s="41">
        <v>5252.4</v>
      </c>
      <c r="F12" s="41">
        <f>F13+F91</f>
        <v>10216.400000000001</v>
      </c>
      <c r="G12" s="41">
        <f>G13+G91</f>
        <v>9843.2</v>
      </c>
      <c r="H12" s="70">
        <f>(G12/E12*100)-100</f>
        <v>87.40385347650601</v>
      </c>
    </row>
    <row r="13" spans="1:8" ht="48">
      <c r="A13" s="28" t="s">
        <v>149</v>
      </c>
      <c r="B13" s="12" t="s">
        <v>51</v>
      </c>
      <c r="C13" s="12" t="s">
        <v>61</v>
      </c>
      <c r="D13" s="12"/>
      <c r="E13" s="41">
        <v>5252.4</v>
      </c>
      <c r="F13" s="41">
        <f>F14+F21+F26+F56+F65+F69+F75+F79+F87</f>
        <v>10134.600000000002</v>
      </c>
      <c r="G13" s="41">
        <f>G14+G21+G26+G56+G65+G69+G75+G79+G87</f>
        <v>9761.400000000001</v>
      </c>
      <c r="H13" s="70">
        <f>(G13/E13*100)-100</f>
        <v>85.84647018505831</v>
      </c>
    </row>
    <row r="14" spans="1:8" ht="36">
      <c r="A14" s="28" t="s">
        <v>156</v>
      </c>
      <c r="B14" s="12" t="s">
        <v>51</v>
      </c>
      <c r="C14" s="12" t="s">
        <v>62</v>
      </c>
      <c r="D14" s="12"/>
      <c r="E14" s="41">
        <v>371</v>
      </c>
      <c r="F14" s="41">
        <f>F15+F18</f>
        <v>356.4</v>
      </c>
      <c r="G14" s="41">
        <f>G15+G18</f>
        <v>336.4</v>
      </c>
      <c r="H14" s="70">
        <f>(G14/E14*100)-100</f>
        <v>-9.326145552560646</v>
      </c>
    </row>
    <row r="15" spans="1:8" ht="24">
      <c r="A15" s="30" t="s">
        <v>157</v>
      </c>
      <c r="B15" s="12" t="s">
        <v>51</v>
      </c>
      <c r="C15" s="31" t="s">
        <v>94</v>
      </c>
      <c r="D15" s="31"/>
      <c r="E15" s="42"/>
      <c r="F15" s="42">
        <f>F16</f>
        <v>20</v>
      </c>
      <c r="G15" s="42">
        <f>G16</f>
        <v>0</v>
      </c>
      <c r="H15" s="42"/>
    </row>
    <row r="16" spans="1:8" ht="12">
      <c r="A16" s="32" t="s">
        <v>54</v>
      </c>
      <c r="B16" s="31" t="s">
        <v>51</v>
      </c>
      <c r="C16" s="13" t="s">
        <v>95</v>
      </c>
      <c r="D16" s="13"/>
      <c r="E16" s="43"/>
      <c r="F16" s="43">
        <f>F17</f>
        <v>20</v>
      </c>
      <c r="G16" s="43">
        <f>G17</f>
        <v>0</v>
      </c>
      <c r="H16" s="43"/>
    </row>
    <row r="17" spans="1:8" ht="12">
      <c r="A17" s="30" t="s">
        <v>33</v>
      </c>
      <c r="B17" s="31" t="s">
        <v>51</v>
      </c>
      <c r="C17" s="13" t="s">
        <v>95</v>
      </c>
      <c r="D17" s="13" t="s">
        <v>34</v>
      </c>
      <c r="E17" s="16"/>
      <c r="F17" s="16">
        <v>20</v>
      </c>
      <c r="G17" s="16">
        <v>0</v>
      </c>
      <c r="H17" s="16"/>
    </row>
    <row r="18" spans="1:8" ht="24">
      <c r="A18" s="30" t="s">
        <v>64</v>
      </c>
      <c r="B18" s="31" t="s">
        <v>51</v>
      </c>
      <c r="C18" s="31" t="s">
        <v>63</v>
      </c>
      <c r="D18" s="31"/>
      <c r="E18" s="43"/>
      <c r="F18" s="43">
        <f>F19</f>
        <v>336.4</v>
      </c>
      <c r="G18" s="43">
        <f>G19</f>
        <v>336.4</v>
      </c>
      <c r="H18" s="43"/>
    </row>
    <row r="19" spans="1:8" ht="12">
      <c r="A19" s="30" t="s">
        <v>48</v>
      </c>
      <c r="B19" s="31" t="s">
        <v>51</v>
      </c>
      <c r="C19" s="31" t="s">
        <v>96</v>
      </c>
      <c r="D19" s="31"/>
      <c r="E19" s="44"/>
      <c r="F19" s="44">
        <f>F20</f>
        <v>336.4</v>
      </c>
      <c r="G19" s="44">
        <f>G20</f>
        <v>336.4</v>
      </c>
      <c r="H19" s="44"/>
    </row>
    <row r="20" spans="1:8" ht="12">
      <c r="A20" s="30" t="s">
        <v>19</v>
      </c>
      <c r="B20" s="31" t="s">
        <v>51</v>
      </c>
      <c r="C20" s="31" t="s">
        <v>96</v>
      </c>
      <c r="D20" s="31" t="s">
        <v>26</v>
      </c>
      <c r="E20" s="44"/>
      <c r="F20" s="44">
        <v>336.4</v>
      </c>
      <c r="G20" s="44">
        <v>336.4</v>
      </c>
      <c r="H20" s="44"/>
    </row>
    <row r="21" spans="1:8" ht="48">
      <c r="A21" s="28" t="s">
        <v>154</v>
      </c>
      <c r="B21" s="31" t="s">
        <v>51</v>
      </c>
      <c r="C21" s="39" t="s">
        <v>68</v>
      </c>
      <c r="D21" s="29"/>
      <c r="E21" s="46">
        <v>231.4</v>
      </c>
      <c r="F21" s="45">
        <f>F22</f>
        <v>231.4</v>
      </c>
      <c r="G21" s="45">
        <f>G22</f>
        <v>231.4</v>
      </c>
      <c r="H21" s="70">
        <f>(G21/E21*100)-100</f>
        <v>0</v>
      </c>
    </row>
    <row r="22" spans="1:8" ht="24">
      <c r="A22" s="30" t="s">
        <v>67</v>
      </c>
      <c r="B22" s="12" t="s">
        <v>51</v>
      </c>
      <c r="C22" s="13" t="s">
        <v>69</v>
      </c>
      <c r="D22" s="13"/>
      <c r="E22" s="45"/>
      <c r="F22" s="45">
        <f>F23</f>
        <v>231.4</v>
      </c>
      <c r="G22" s="45">
        <f>G23</f>
        <v>231.4</v>
      </c>
      <c r="H22" s="45"/>
    </row>
    <row r="23" spans="1:8" ht="24">
      <c r="A23" s="32" t="s">
        <v>101</v>
      </c>
      <c r="B23" s="31" t="s">
        <v>51</v>
      </c>
      <c r="C23" s="13" t="s">
        <v>70</v>
      </c>
      <c r="D23" s="4"/>
      <c r="E23" s="46"/>
      <c r="F23" s="46">
        <f>SUM(F24:F25)</f>
        <v>231.4</v>
      </c>
      <c r="G23" s="46">
        <f>SUM(G24:G25)</f>
        <v>231.4</v>
      </c>
      <c r="H23" s="46"/>
    </row>
    <row r="24" spans="1:8" ht="24">
      <c r="A24" s="30" t="s">
        <v>31</v>
      </c>
      <c r="B24" s="31" t="s">
        <v>51</v>
      </c>
      <c r="C24" s="13" t="s">
        <v>70</v>
      </c>
      <c r="D24" s="4">
        <v>100</v>
      </c>
      <c r="E24" s="24"/>
      <c r="F24" s="56">
        <v>202.8</v>
      </c>
      <c r="G24" s="56">
        <v>202.8</v>
      </c>
      <c r="H24" s="24"/>
    </row>
    <row r="25" spans="1:8" ht="12">
      <c r="A25" s="30" t="s">
        <v>35</v>
      </c>
      <c r="B25" s="31" t="s">
        <v>51</v>
      </c>
      <c r="C25" s="13" t="s">
        <v>70</v>
      </c>
      <c r="D25" s="4">
        <v>200</v>
      </c>
      <c r="E25" s="24"/>
      <c r="F25" s="56">
        <v>28.6</v>
      </c>
      <c r="G25" s="56">
        <v>28.6</v>
      </c>
      <c r="H25" s="24"/>
    </row>
    <row r="26" spans="1:8" ht="48">
      <c r="A26" s="28" t="s">
        <v>155</v>
      </c>
      <c r="B26" s="31" t="s">
        <v>51</v>
      </c>
      <c r="C26" s="12" t="s">
        <v>74</v>
      </c>
      <c r="D26" s="31"/>
      <c r="E26" s="47">
        <v>1035.7</v>
      </c>
      <c r="F26" s="47">
        <f>F27+F30+F41+F53</f>
        <v>4775.900000000001</v>
      </c>
      <c r="G26" s="47">
        <f>G27+G30+G41+G53</f>
        <v>4692.700000000001</v>
      </c>
      <c r="H26" s="70">
        <f>(G26/E26*100)-100</f>
        <v>353.0945254417303</v>
      </c>
    </row>
    <row r="27" spans="1:8" ht="24" hidden="1">
      <c r="A27" s="30" t="s">
        <v>73</v>
      </c>
      <c r="B27" s="12" t="s">
        <v>51</v>
      </c>
      <c r="C27" s="31" t="s">
        <v>75</v>
      </c>
      <c r="D27" s="31"/>
      <c r="E27" s="47"/>
      <c r="F27" s="47">
        <f>F28</f>
        <v>0</v>
      </c>
      <c r="G27" s="47">
        <f>G28</f>
        <v>0</v>
      </c>
      <c r="H27" s="47"/>
    </row>
    <row r="28" spans="1:8" ht="36" hidden="1">
      <c r="A28" s="30" t="s">
        <v>55</v>
      </c>
      <c r="B28" s="31" t="s">
        <v>51</v>
      </c>
      <c r="C28" s="31" t="s">
        <v>76</v>
      </c>
      <c r="D28" s="31"/>
      <c r="E28" s="46"/>
      <c r="F28" s="46">
        <f>F29</f>
        <v>0</v>
      </c>
      <c r="G28" s="46">
        <f>G29</f>
        <v>0</v>
      </c>
      <c r="H28" s="46"/>
    </row>
    <row r="29" spans="1:8" ht="12" hidden="1">
      <c r="A29" s="23" t="s">
        <v>35</v>
      </c>
      <c r="B29" s="31" t="s">
        <v>51</v>
      </c>
      <c r="C29" s="31" t="s">
        <v>76</v>
      </c>
      <c r="D29" s="31" t="s">
        <v>32</v>
      </c>
      <c r="E29" s="46"/>
      <c r="F29" s="46"/>
      <c r="G29" s="46"/>
      <c r="H29" s="46"/>
    </row>
    <row r="30" spans="1:8" ht="24">
      <c r="A30" s="30" t="s">
        <v>77</v>
      </c>
      <c r="B30" s="31" t="s">
        <v>51</v>
      </c>
      <c r="C30" s="31" t="s">
        <v>78</v>
      </c>
      <c r="D30" s="31"/>
      <c r="E30" s="44"/>
      <c r="F30" s="44">
        <f>SUM(F31+F38+F34+F36)</f>
        <v>2334.4</v>
      </c>
      <c r="G30" s="44">
        <f>SUM(G31+G38+G34+G36)</f>
        <v>2289.9000000000005</v>
      </c>
      <c r="H30" s="44"/>
    </row>
    <row r="31" spans="1:8" ht="12">
      <c r="A31" s="32" t="s">
        <v>37</v>
      </c>
      <c r="B31" s="31" t="s">
        <v>51</v>
      </c>
      <c r="C31" s="31" t="s">
        <v>79</v>
      </c>
      <c r="D31" s="31"/>
      <c r="E31" s="44"/>
      <c r="F31" s="44">
        <f>SUM(F32:F33)</f>
        <v>858.5</v>
      </c>
      <c r="G31" s="44">
        <f>SUM(G32:G33)</f>
        <v>858.1</v>
      </c>
      <c r="H31" s="44"/>
    </row>
    <row r="32" spans="1:8" ht="12">
      <c r="A32" s="30" t="s">
        <v>35</v>
      </c>
      <c r="B32" s="31" t="s">
        <v>51</v>
      </c>
      <c r="C32" s="31" t="s">
        <v>79</v>
      </c>
      <c r="D32" s="31" t="s">
        <v>32</v>
      </c>
      <c r="E32" s="33"/>
      <c r="F32" s="53">
        <v>858.5</v>
      </c>
      <c r="G32" s="53">
        <v>858.1</v>
      </c>
      <c r="H32" s="33"/>
    </row>
    <row r="33" spans="1:8" ht="12" hidden="1">
      <c r="A33" s="32" t="s">
        <v>33</v>
      </c>
      <c r="B33" s="31" t="s">
        <v>51</v>
      </c>
      <c r="C33" s="31" t="s">
        <v>79</v>
      </c>
      <c r="D33" s="31" t="s">
        <v>34</v>
      </c>
      <c r="E33" s="44"/>
      <c r="F33" s="44"/>
      <c r="G33" s="44"/>
      <c r="H33" s="44"/>
    </row>
    <row r="34" spans="1:8" ht="36">
      <c r="A34" s="32" t="s">
        <v>166</v>
      </c>
      <c r="B34" s="31" t="s">
        <v>51</v>
      </c>
      <c r="C34" s="31" t="s">
        <v>165</v>
      </c>
      <c r="D34" s="31"/>
      <c r="E34" s="44"/>
      <c r="F34" s="44">
        <f>SUM(F35)</f>
        <v>1085.9</v>
      </c>
      <c r="G34" s="44">
        <f>SUM(G35)</f>
        <v>1043.7</v>
      </c>
      <c r="H34" s="44"/>
    </row>
    <row r="35" spans="1:8" ht="12">
      <c r="A35" s="30" t="s">
        <v>35</v>
      </c>
      <c r="B35" s="31" t="s">
        <v>51</v>
      </c>
      <c r="C35" s="31" t="s">
        <v>165</v>
      </c>
      <c r="D35" s="31" t="s">
        <v>32</v>
      </c>
      <c r="E35" s="33"/>
      <c r="F35" s="53">
        <v>1085.9</v>
      </c>
      <c r="G35" s="53">
        <v>1043.7</v>
      </c>
      <c r="H35" s="33"/>
    </row>
    <row r="36" spans="1:8" ht="36">
      <c r="A36" s="32" t="s">
        <v>166</v>
      </c>
      <c r="B36" s="31" t="s">
        <v>51</v>
      </c>
      <c r="C36" s="31" t="s">
        <v>167</v>
      </c>
      <c r="D36" s="31"/>
      <c r="E36" s="44"/>
      <c r="F36" s="44">
        <f>SUM(F37)</f>
        <v>240</v>
      </c>
      <c r="G36" s="44">
        <f>SUM(G37)</f>
        <v>238.8</v>
      </c>
      <c r="H36" s="44"/>
    </row>
    <row r="37" spans="1:8" ht="12">
      <c r="A37" s="30" t="s">
        <v>35</v>
      </c>
      <c r="B37" s="31" t="s">
        <v>51</v>
      </c>
      <c r="C37" s="31" t="s">
        <v>167</v>
      </c>
      <c r="D37" s="31" t="s">
        <v>32</v>
      </c>
      <c r="E37" s="33"/>
      <c r="F37" s="53">
        <v>240</v>
      </c>
      <c r="G37" s="53">
        <v>238.8</v>
      </c>
      <c r="H37" s="33"/>
    </row>
    <row r="38" spans="1:8" ht="36">
      <c r="A38" s="32" t="s">
        <v>170</v>
      </c>
      <c r="B38" s="31" t="s">
        <v>51</v>
      </c>
      <c r="C38" s="31" t="s">
        <v>169</v>
      </c>
      <c r="D38" s="31"/>
      <c r="E38" s="44"/>
      <c r="F38" s="44">
        <f>SUM(F39)</f>
        <v>150</v>
      </c>
      <c r="G38" s="44">
        <f>SUM(G39)</f>
        <v>149.3</v>
      </c>
      <c r="H38" s="44"/>
    </row>
    <row r="39" spans="1:8" ht="12">
      <c r="A39" s="30" t="s">
        <v>35</v>
      </c>
      <c r="B39" s="31" t="s">
        <v>51</v>
      </c>
      <c r="C39" s="31" t="s">
        <v>169</v>
      </c>
      <c r="D39" s="31" t="s">
        <v>32</v>
      </c>
      <c r="E39" s="33"/>
      <c r="F39" s="53">
        <v>150</v>
      </c>
      <c r="G39" s="53">
        <v>149.3</v>
      </c>
      <c r="H39" s="33"/>
    </row>
    <row r="40" spans="1:8" ht="12" hidden="1">
      <c r="A40" s="32" t="s">
        <v>33</v>
      </c>
      <c r="B40" s="31" t="s">
        <v>51</v>
      </c>
      <c r="C40" s="31" t="s">
        <v>161</v>
      </c>
      <c r="D40" s="31" t="s">
        <v>34</v>
      </c>
      <c r="E40" s="44"/>
      <c r="F40" s="44"/>
      <c r="G40" s="44"/>
      <c r="H40" s="44"/>
    </row>
    <row r="41" spans="1:8" ht="12">
      <c r="A41" s="30" t="s">
        <v>80</v>
      </c>
      <c r="B41" s="31" t="s">
        <v>51</v>
      </c>
      <c r="C41" s="31" t="s">
        <v>81</v>
      </c>
      <c r="D41" s="12"/>
      <c r="E41" s="42"/>
      <c r="F41" s="42">
        <f>SUM(F42+F47+F45+F51+F49)</f>
        <v>2411.5000000000005</v>
      </c>
      <c r="G41" s="42">
        <f>SUM(G42+G47+G45+G51+G49)</f>
        <v>2372.8</v>
      </c>
      <c r="H41" s="42"/>
    </row>
    <row r="42" spans="1:8" ht="24">
      <c r="A42" s="32" t="s">
        <v>40</v>
      </c>
      <c r="B42" s="31" t="s">
        <v>51</v>
      </c>
      <c r="C42" s="31" t="s">
        <v>82</v>
      </c>
      <c r="D42" s="31"/>
      <c r="E42" s="43"/>
      <c r="F42" s="43">
        <f>SUM(F43:F44)</f>
        <v>916.9000000000001</v>
      </c>
      <c r="G42" s="43">
        <f>SUM(G43:G44)</f>
        <v>878.2</v>
      </c>
      <c r="H42" s="43"/>
    </row>
    <row r="43" spans="1:8" ht="12">
      <c r="A43" s="23" t="s">
        <v>35</v>
      </c>
      <c r="B43" s="51" t="s">
        <v>51</v>
      </c>
      <c r="C43" s="31" t="s">
        <v>82</v>
      </c>
      <c r="D43" s="31" t="s">
        <v>32</v>
      </c>
      <c r="E43" s="33"/>
      <c r="F43" s="53">
        <v>916.2</v>
      </c>
      <c r="G43" s="53">
        <v>877.5</v>
      </c>
      <c r="H43" s="33"/>
    </row>
    <row r="44" spans="1:8" ht="12">
      <c r="A44" s="32" t="s">
        <v>33</v>
      </c>
      <c r="B44" s="31" t="s">
        <v>51</v>
      </c>
      <c r="C44" s="31" t="s">
        <v>82</v>
      </c>
      <c r="D44" s="31" t="s">
        <v>34</v>
      </c>
      <c r="E44" s="43"/>
      <c r="F44" s="53">
        <v>0.7</v>
      </c>
      <c r="G44" s="53">
        <v>0.7</v>
      </c>
      <c r="H44" s="43"/>
    </row>
    <row r="45" spans="1:8" ht="12">
      <c r="A45" s="30" t="s">
        <v>116</v>
      </c>
      <c r="B45" s="31" t="s">
        <v>51</v>
      </c>
      <c r="C45" s="31" t="s">
        <v>117</v>
      </c>
      <c r="D45" s="31"/>
      <c r="E45" s="43"/>
      <c r="F45" s="43">
        <f>F46</f>
        <v>1.7</v>
      </c>
      <c r="G45" s="43">
        <f>G46</f>
        <v>1.7</v>
      </c>
      <c r="H45" s="43"/>
    </row>
    <row r="46" spans="1:8" ht="12">
      <c r="A46" s="23" t="s">
        <v>35</v>
      </c>
      <c r="B46" s="31" t="s">
        <v>51</v>
      </c>
      <c r="C46" s="31" t="s">
        <v>117</v>
      </c>
      <c r="D46" s="31" t="s">
        <v>32</v>
      </c>
      <c r="E46" s="43"/>
      <c r="F46" s="53">
        <v>1.7</v>
      </c>
      <c r="G46" s="53">
        <v>1.7</v>
      </c>
      <c r="H46" s="43"/>
    </row>
    <row r="47" spans="1:8" ht="60">
      <c r="A47" s="38" t="s">
        <v>111</v>
      </c>
      <c r="B47" s="31" t="s">
        <v>51</v>
      </c>
      <c r="C47" s="31" t="s">
        <v>85</v>
      </c>
      <c r="D47" s="31"/>
      <c r="E47" s="43"/>
      <c r="F47" s="43">
        <f>SUM(F48)</f>
        <v>550</v>
      </c>
      <c r="G47" s="43">
        <f>SUM(G48)</f>
        <v>550</v>
      </c>
      <c r="H47" s="43"/>
    </row>
    <row r="48" spans="1:8" ht="12">
      <c r="A48" s="23" t="s">
        <v>35</v>
      </c>
      <c r="B48" s="31" t="s">
        <v>51</v>
      </c>
      <c r="C48" s="31" t="s">
        <v>85</v>
      </c>
      <c r="D48" s="31" t="s">
        <v>32</v>
      </c>
      <c r="E48" s="43"/>
      <c r="F48" s="53">
        <v>550</v>
      </c>
      <c r="G48" s="53">
        <v>550</v>
      </c>
      <c r="H48" s="43"/>
    </row>
    <row r="49" spans="1:8" ht="36">
      <c r="A49" s="38" t="s">
        <v>164</v>
      </c>
      <c r="B49" s="31" t="s">
        <v>51</v>
      </c>
      <c r="C49" s="31" t="s">
        <v>163</v>
      </c>
      <c r="D49" s="31"/>
      <c r="E49" s="43"/>
      <c r="F49" s="43">
        <f>SUM(F50)</f>
        <v>221.9</v>
      </c>
      <c r="G49" s="43">
        <f>SUM(G50)</f>
        <v>221.9</v>
      </c>
      <c r="H49" s="43"/>
    </row>
    <row r="50" spans="1:8" ht="12">
      <c r="A50" s="23" t="s">
        <v>35</v>
      </c>
      <c r="B50" s="31" t="s">
        <v>51</v>
      </c>
      <c r="C50" s="31" t="s">
        <v>163</v>
      </c>
      <c r="D50" s="31" t="s">
        <v>32</v>
      </c>
      <c r="E50" s="43"/>
      <c r="F50" s="53">
        <v>221.9</v>
      </c>
      <c r="G50" s="53">
        <v>221.9</v>
      </c>
      <c r="H50" s="43"/>
    </row>
    <row r="51" spans="1:8" ht="38.25">
      <c r="A51" s="71" t="s">
        <v>183</v>
      </c>
      <c r="B51" s="31" t="s">
        <v>51</v>
      </c>
      <c r="C51" s="31" t="s">
        <v>182</v>
      </c>
      <c r="D51" s="31"/>
      <c r="E51" s="43"/>
      <c r="F51" s="43">
        <f>SUM(F52)</f>
        <v>721</v>
      </c>
      <c r="G51" s="43">
        <f>SUM(G52)</f>
        <v>721</v>
      </c>
      <c r="H51" s="43"/>
    </row>
    <row r="52" spans="1:8" ht="12">
      <c r="A52" s="23" t="s">
        <v>35</v>
      </c>
      <c r="B52" s="31" t="s">
        <v>51</v>
      </c>
      <c r="C52" s="31" t="s">
        <v>182</v>
      </c>
      <c r="D52" s="31" t="s">
        <v>32</v>
      </c>
      <c r="E52" s="43"/>
      <c r="F52" s="53">
        <v>721</v>
      </c>
      <c r="G52" s="53">
        <v>721</v>
      </c>
      <c r="H52" s="43"/>
    </row>
    <row r="53" spans="1:8" ht="12">
      <c r="A53" s="32" t="s">
        <v>83</v>
      </c>
      <c r="B53" s="31" t="s">
        <v>51</v>
      </c>
      <c r="C53" s="31" t="s">
        <v>84</v>
      </c>
      <c r="D53" s="31"/>
      <c r="E53" s="43"/>
      <c r="F53" s="43">
        <f>F54</f>
        <v>30</v>
      </c>
      <c r="G53" s="43">
        <f>G54</f>
        <v>30</v>
      </c>
      <c r="H53" s="43"/>
    </row>
    <row r="54" spans="1:8" ht="60">
      <c r="A54" s="38" t="s">
        <v>111</v>
      </c>
      <c r="B54" s="31" t="s">
        <v>51</v>
      </c>
      <c r="C54" s="31" t="s">
        <v>184</v>
      </c>
      <c r="D54" s="31"/>
      <c r="E54" s="43"/>
      <c r="F54" s="43">
        <f>F55</f>
        <v>30</v>
      </c>
      <c r="G54" s="43">
        <f>G55</f>
        <v>30</v>
      </c>
      <c r="H54" s="43"/>
    </row>
    <row r="55" spans="1:8" ht="12">
      <c r="A55" s="23" t="s">
        <v>35</v>
      </c>
      <c r="B55" s="31" t="s">
        <v>51</v>
      </c>
      <c r="C55" s="31" t="s">
        <v>184</v>
      </c>
      <c r="D55" s="31" t="s">
        <v>32</v>
      </c>
      <c r="E55" s="33"/>
      <c r="F55" s="53">
        <v>30</v>
      </c>
      <c r="G55" s="53">
        <v>30</v>
      </c>
      <c r="H55" s="33"/>
    </row>
    <row r="56" spans="1:8" ht="48">
      <c r="A56" s="28" t="s">
        <v>151</v>
      </c>
      <c r="B56" s="31" t="s">
        <v>51</v>
      </c>
      <c r="C56" s="29" t="s">
        <v>65</v>
      </c>
      <c r="D56" s="35"/>
      <c r="E56" s="36">
        <v>908.5</v>
      </c>
      <c r="F56" s="36">
        <f>F57+F62</f>
        <v>1596.5</v>
      </c>
      <c r="G56" s="36">
        <f>G57+G62</f>
        <v>1571.6</v>
      </c>
      <c r="H56" s="70">
        <f>(G56/E56*100)-100</f>
        <v>72.98844248761694</v>
      </c>
    </row>
    <row r="57" spans="1:8" ht="12">
      <c r="A57" s="30" t="s">
        <v>110</v>
      </c>
      <c r="B57" s="31" t="s">
        <v>51</v>
      </c>
      <c r="C57" s="13" t="s">
        <v>66</v>
      </c>
      <c r="D57" s="4"/>
      <c r="E57" s="24"/>
      <c r="F57" s="24">
        <f>SUM(F58+F60)</f>
        <v>703.8</v>
      </c>
      <c r="G57" s="24">
        <f>SUM(G58+G60)</f>
        <v>680.1</v>
      </c>
      <c r="H57" s="24"/>
    </row>
    <row r="58" spans="1:8" ht="12">
      <c r="A58" s="30" t="s">
        <v>60</v>
      </c>
      <c r="B58" s="31" t="s">
        <v>51</v>
      </c>
      <c r="C58" s="13" t="s">
        <v>107</v>
      </c>
      <c r="D58" s="4"/>
      <c r="E58" s="24"/>
      <c r="F58" s="24">
        <f>F59</f>
        <v>583.8</v>
      </c>
      <c r="G58" s="24">
        <f>G59</f>
        <v>560.1</v>
      </c>
      <c r="H58" s="24"/>
    </row>
    <row r="59" spans="1:8" ht="12">
      <c r="A59" s="30" t="s">
        <v>35</v>
      </c>
      <c r="B59" s="31" t="s">
        <v>51</v>
      </c>
      <c r="C59" s="13" t="s">
        <v>107</v>
      </c>
      <c r="D59" s="4">
        <v>200</v>
      </c>
      <c r="E59" s="24"/>
      <c r="F59" s="56">
        <v>583.8</v>
      </c>
      <c r="G59" s="56">
        <v>560.1</v>
      </c>
      <c r="H59" s="24"/>
    </row>
    <row r="60" spans="1:8" ht="72">
      <c r="A60" s="30" t="s">
        <v>162</v>
      </c>
      <c r="B60" s="31" t="s">
        <v>51</v>
      </c>
      <c r="C60" s="13" t="s">
        <v>181</v>
      </c>
      <c r="D60" s="4"/>
      <c r="E60" s="24"/>
      <c r="F60" s="24">
        <f>F61</f>
        <v>120</v>
      </c>
      <c r="G60" s="24">
        <f>G61</f>
        <v>120</v>
      </c>
      <c r="H60" s="24"/>
    </row>
    <row r="61" spans="1:8" ht="12">
      <c r="A61" s="30" t="s">
        <v>35</v>
      </c>
      <c r="B61" s="31" t="s">
        <v>51</v>
      </c>
      <c r="C61" s="13" t="s">
        <v>181</v>
      </c>
      <c r="D61" s="4">
        <v>200</v>
      </c>
      <c r="E61" s="24"/>
      <c r="F61" s="56">
        <v>120</v>
      </c>
      <c r="G61" s="56">
        <v>120</v>
      </c>
      <c r="H61" s="24"/>
    </row>
    <row r="62" spans="1:8" ht="12">
      <c r="A62" s="30" t="s">
        <v>158</v>
      </c>
      <c r="B62" s="31" t="s">
        <v>51</v>
      </c>
      <c r="C62" s="13" t="s">
        <v>159</v>
      </c>
      <c r="D62" s="4"/>
      <c r="E62" s="24"/>
      <c r="F62" s="24">
        <f>F63</f>
        <v>892.7</v>
      </c>
      <c r="G62" s="24">
        <f>G63</f>
        <v>891.5</v>
      </c>
      <c r="H62" s="24"/>
    </row>
    <row r="63" spans="1:8" ht="12">
      <c r="A63" s="30" t="s">
        <v>60</v>
      </c>
      <c r="B63" s="31" t="s">
        <v>51</v>
      </c>
      <c r="C63" s="13" t="s">
        <v>160</v>
      </c>
      <c r="D63" s="4"/>
      <c r="E63" s="24"/>
      <c r="F63" s="24">
        <f>F64</f>
        <v>892.7</v>
      </c>
      <c r="G63" s="24">
        <f>G64</f>
        <v>891.5</v>
      </c>
      <c r="H63" s="24"/>
    </row>
    <row r="64" spans="1:8" ht="12">
      <c r="A64" s="30" t="s">
        <v>35</v>
      </c>
      <c r="B64" s="31" t="s">
        <v>51</v>
      </c>
      <c r="C64" s="13" t="s">
        <v>160</v>
      </c>
      <c r="D64" s="4">
        <v>200</v>
      </c>
      <c r="E64" s="24"/>
      <c r="F64" s="56">
        <v>892.7</v>
      </c>
      <c r="G64" s="56">
        <v>891.5</v>
      </c>
      <c r="H64" s="24"/>
    </row>
    <row r="65" spans="1:8" ht="36">
      <c r="A65" s="28" t="s">
        <v>150</v>
      </c>
      <c r="B65" s="31" t="s">
        <v>51</v>
      </c>
      <c r="C65" s="29" t="s">
        <v>71</v>
      </c>
      <c r="D65" s="35"/>
      <c r="E65" s="47"/>
      <c r="F65" s="47">
        <f aca="true" t="shared" si="0" ref="F65:G67">F66</f>
        <v>2.5</v>
      </c>
      <c r="G65" s="47">
        <f t="shared" si="0"/>
        <v>2.5</v>
      </c>
      <c r="H65" s="47"/>
    </row>
    <row r="66" spans="1:8" ht="24">
      <c r="A66" s="30" t="s">
        <v>106</v>
      </c>
      <c r="B66" s="31" t="s">
        <v>51</v>
      </c>
      <c r="C66" s="13" t="s">
        <v>72</v>
      </c>
      <c r="D66" s="4"/>
      <c r="E66" s="46"/>
      <c r="F66" s="46">
        <f t="shared" si="0"/>
        <v>2.5</v>
      </c>
      <c r="G66" s="46">
        <f t="shared" si="0"/>
        <v>2.5</v>
      </c>
      <c r="H66" s="46"/>
    </row>
    <row r="67" spans="1:8" ht="24">
      <c r="A67" s="30" t="s">
        <v>108</v>
      </c>
      <c r="B67" s="31" t="s">
        <v>51</v>
      </c>
      <c r="C67" s="13" t="s">
        <v>109</v>
      </c>
      <c r="D67" s="4"/>
      <c r="E67" s="46"/>
      <c r="F67" s="46">
        <f t="shared" si="0"/>
        <v>2.5</v>
      </c>
      <c r="G67" s="46">
        <f t="shared" si="0"/>
        <v>2.5</v>
      </c>
      <c r="H67" s="46"/>
    </row>
    <row r="68" spans="1:8" ht="12">
      <c r="A68" s="30" t="s">
        <v>35</v>
      </c>
      <c r="B68" s="31" t="s">
        <v>51</v>
      </c>
      <c r="C68" s="13" t="s">
        <v>109</v>
      </c>
      <c r="D68" s="4">
        <v>200</v>
      </c>
      <c r="E68" s="46"/>
      <c r="F68" s="56">
        <v>2.5</v>
      </c>
      <c r="G68" s="56">
        <v>2.5</v>
      </c>
      <c r="H68" s="46"/>
    </row>
    <row r="69" spans="1:8" ht="36">
      <c r="A69" s="28" t="s">
        <v>147</v>
      </c>
      <c r="B69" s="31" t="s">
        <v>51</v>
      </c>
      <c r="C69" s="12" t="s">
        <v>121</v>
      </c>
      <c r="D69" s="29"/>
      <c r="E69" s="45"/>
      <c r="F69" s="45">
        <f>F70</f>
        <v>311.09999999999997</v>
      </c>
      <c r="G69" s="45">
        <f>G70</f>
        <v>311.09999999999997</v>
      </c>
      <c r="H69" s="45"/>
    </row>
    <row r="70" spans="1:8" ht="24">
      <c r="A70" s="30" t="s">
        <v>120</v>
      </c>
      <c r="B70" s="31" t="s">
        <v>51</v>
      </c>
      <c r="C70" s="31" t="s">
        <v>122</v>
      </c>
      <c r="D70" s="13"/>
      <c r="E70" s="43"/>
      <c r="F70" s="43">
        <f>SUM(F71+F73)</f>
        <v>311.09999999999997</v>
      </c>
      <c r="G70" s="43">
        <f>SUM(G71+G73)</f>
        <v>311.09999999999997</v>
      </c>
      <c r="H70" s="43"/>
    </row>
    <row r="71" spans="1:8" ht="12">
      <c r="A71" s="30" t="s">
        <v>123</v>
      </c>
      <c r="B71" s="31" t="s">
        <v>51</v>
      </c>
      <c r="C71" s="31" t="s">
        <v>180</v>
      </c>
      <c r="D71" s="13"/>
      <c r="E71" s="43"/>
      <c r="F71" s="43">
        <f>F72</f>
        <v>287.2</v>
      </c>
      <c r="G71" s="43">
        <f>G72</f>
        <v>287.2</v>
      </c>
      <c r="H71" s="43"/>
    </row>
    <row r="72" spans="1:8" ht="12">
      <c r="A72" s="30" t="s">
        <v>35</v>
      </c>
      <c r="B72" s="31" t="s">
        <v>51</v>
      </c>
      <c r="C72" s="31" t="s">
        <v>180</v>
      </c>
      <c r="D72" s="13" t="s">
        <v>32</v>
      </c>
      <c r="E72" s="41"/>
      <c r="F72" s="54">
        <v>287.2</v>
      </c>
      <c r="G72" s="54">
        <v>287.2</v>
      </c>
      <c r="H72" s="41"/>
    </row>
    <row r="73" spans="1:8" ht="12">
      <c r="A73" s="30" t="s">
        <v>123</v>
      </c>
      <c r="B73" s="31" t="s">
        <v>51</v>
      </c>
      <c r="C73" s="31" t="s">
        <v>124</v>
      </c>
      <c r="D73" s="13"/>
      <c r="E73" s="43"/>
      <c r="F73" s="43">
        <f>F74</f>
        <v>23.9</v>
      </c>
      <c r="G73" s="43">
        <f>G74</f>
        <v>23.9</v>
      </c>
      <c r="H73" s="43"/>
    </row>
    <row r="74" spans="1:8" ht="12">
      <c r="A74" s="30" t="s">
        <v>35</v>
      </c>
      <c r="B74" s="31" t="s">
        <v>51</v>
      </c>
      <c r="C74" s="31" t="s">
        <v>124</v>
      </c>
      <c r="D74" s="13" t="s">
        <v>32</v>
      </c>
      <c r="E74" s="41"/>
      <c r="F74" s="54">
        <v>23.9</v>
      </c>
      <c r="G74" s="54">
        <v>23.9</v>
      </c>
      <c r="H74" s="41"/>
    </row>
    <row r="75" spans="1:8" ht="36">
      <c r="A75" s="28" t="s">
        <v>126</v>
      </c>
      <c r="B75" s="31" t="s">
        <v>51</v>
      </c>
      <c r="C75" s="29" t="s">
        <v>129</v>
      </c>
      <c r="D75" s="35"/>
      <c r="E75" s="41"/>
      <c r="F75" s="41">
        <f aca="true" t="shared" si="1" ref="F75:G77">F76</f>
        <v>200.3</v>
      </c>
      <c r="G75" s="41">
        <f t="shared" si="1"/>
        <v>199.2</v>
      </c>
      <c r="H75" s="41"/>
    </row>
    <row r="76" spans="1:8" ht="24">
      <c r="A76" s="30" t="s">
        <v>127</v>
      </c>
      <c r="B76" s="31" t="s">
        <v>51</v>
      </c>
      <c r="C76" s="13" t="s">
        <v>130</v>
      </c>
      <c r="D76" s="4"/>
      <c r="E76" s="42"/>
      <c r="F76" s="42">
        <f t="shared" si="1"/>
        <v>200.3</v>
      </c>
      <c r="G76" s="42">
        <f t="shared" si="1"/>
        <v>199.2</v>
      </c>
      <c r="H76" s="42"/>
    </row>
    <row r="77" spans="1:8" ht="12">
      <c r="A77" s="30" t="s">
        <v>128</v>
      </c>
      <c r="B77" s="31" t="s">
        <v>51</v>
      </c>
      <c r="C77" s="13" t="s">
        <v>131</v>
      </c>
      <c r="D77" s="4"/>
      <c r="E77" s="42"/>
      <c r="F77" s="42">
        <f t="shared" si="1"/>
        <v>200.3</v>
      </c>
      <c r="G77" s="42">
        <f t="shared" si="1"/>
        <v>199.2</v>
      </c>
      <c r="H77" s="42"/>
    </row>
    <row r="78" spans="1:8" ht="12">
      <c r="A78" s="30" t="s">
        <v>35</v>
      </c>
      <c r="B78" s="31" t="s">
        <v>51</v>
      </c>
      <c r="C78" s="13" t="s">
        <v>131</v>
      </c>
      <c r="D78" s="4">
        <v>200</v>
      </c>
      <c r="E78" s="42"/>
      <c r="F78" s="56">
        <v>200.3</v>
      </c>
      <c r="G78" s="56">
        <v>199.2</v>
      </c>
      <c r="H78" s="42"/>
    </row>
    <row r="79" spans="1:8" ht="36">
      <c r="A79" s="28" t="s">
        <v>143</v>
      </c>
      <c r="B79" s="31" t="s">
        <v>51</v>
      </c>
      <c r="C79" s="12" t="s">
        <v>89</v>
      </c>
      <c r="D79" s="12"/>
      <c r="E79" s="41"/>
      <c r="F79" s="41">
        <f>F80</f>
        <v>2660.5</v>
      </c>
      <c r="G79" s="41">
        <f>G80</f>
        <v>2416.5</v>
      </c>
      <c r="H79" s="41"/>
    </row>
    <row r="80" spans="1:8" ht="24">
      <c r="A80" s="30" t="s">
        <v>90</v>
      </c>
      <c r="B80" s="31" t="s">
        <v>51</v>
      </c>
      <c r="C80" s="31" t="s">
        <v>91</v>
      </c>
      <c r="D80" s="31"/>
      <c r="E80" s="42"/>
      <c r="F80" s="42">
        <f>F81+F83</f>
        <v>2660.5</v>
      </c>
      <c r="G80" s="42">
        <f>G81+G83</f>
        <v>2416.5</v>
      </c>
      <c r="H80" s="42"/>
    </row>
    <row r="81" spans="1:8" ht="12">
      <c r="A81" s="30" t="s">
        <v>44</v>
      </c>
      <c r="B81" s="31" t="s">
        <v>51</v>
      </c>
      <c r="C81" s="31" t="s">
        <v>92</v>
      </c>
      <c r="D81" s="31"/>
      <c r="E81" s="42"/>
      <c r="F81" s="42">
        <f>F82</f>
        <v>813.9</v>
      </c>
      <c r="G81" s="42">
        <f>G82</f>
        <v>755.7</v>
      </c>
      <c r="H81" s="42"/>
    </row>
    <row r="82" spans="1:8" ht="36">
      <c r="A82" s="30" t="s">
        <v>38</v>
      </c>
      <c r="B82" s="31" t="s">
        <v>51</v>
      </c>
      <c r="C82" s="31" t="s">
        <v>92</v>
      </c>
      <c r="D82" s="31" t="s">
        <v>30</v>
      </c>
      <c r="E82" s="33"/>
      <c r="F82" s="53">
        <v>813.9</v>
      </c>
      <c r="G82" s="53">
        <v>755.7</v>
      </c>
      <c r="H82" s="33"/>
    </row>
    <row r="83" spans="1:8" ht="12">
      <c r="A83" s="30" t="s">
        <v>36</v>
      </c>
      <c r="B83" s="31" t="s">
        <v>51</v>
      </c>
      <c r="C83" s="31" t="s">
        <v>93</v>
      </c>
      <c r="D83" s="31"/>
      <c r="E83" s="42"/>
      <c r="F83" s="42">
        <f>SUM(F84:F86)</f>
        <v>1846.6</v>
      </c>
      <c r="G83" s="42">
        <f>SUM(G84:G86)</f>
        <v>1660.8</v>
      </c>
      <c r="H83" s="42"/>
    </row>
    <row r="84" spans="1:8" ht="36">
      <c r="A84" s="30" t="s">
        <v>38</v>
      </c>
      <c r="B84" s="31" t="s">
        <v>51</v>
      </c>
      <c r="C84" s="31" t="s">
        <v>93</v>
      </c>
      <c r="D84" s="31" t="s">
        <v>30</v>
      </c>
      <c r="E84" s="33"/>
      <c r="F84" s="53">
        <v>1266.6</v>
      </c>
      <c r="G84" s="53">
        <v>1161.5</v>
      </c>
      <c r="H84" s="33"/>
    </row>
    <row r="85" spans="1:8" ht="12">
      <c r="A85" s="30" t="s">
        <v>35</v>
      </c>
      <c r="B85" s="31" t="s">
        <v>51</v>
      </c>
      <c r="C85" s="31" t="s">
        <v>93</v>
      </c>
      <c r="D85" s="31" t="s">
        <v>32</v>
      </c>
      <c r="E85" s="33"/>
      <c r="F85" s="53">
        <v>469.4</v>
      </c>
      <c r="G85" s="53">
        <v>388.7</v>
      </c>
      <c r="H85" s="33"/>
    </row>
    <row r="86" spans="1:8" ht="12">
      <c r="A86" s="30" t="s">
        <v>33</v>
      </c>
      <c r="B86" s="31" t="s">
        <v>51</v>
      </c>
      <c r="C86" s="31" t="s">
        <v>93</v>
      </c>
      <c r="D86" s="31" t="s">
        <v>34</v>
      </c>
      <c r="E86" s="33"/>
      <c r="F86" s="53">
        <v>110.6</v>
      </c>
      <c r="G86" s="53">
        <v>110.6</v>
      </c>
      <c r="H86" s="33"/>
    </row>
    <row r="87" spans="1:8" ht="24" hidden="1">
      <c r="A87" s="28" t="s">
        <v>133</v>
      </c>
      <c r="B87" s="31" t="s">
        <v>51</v>
      </c>
      <c r="C87" s="12" t="s">
        <v>134</v>
      </c>
      <c r="D87" s="12"/>
      <c r="E87" s="42">
        <f aca="true" t="shared" si="2" ref="E87:H89">E88</f>
        <v>0</v>
      </c>
      <c r="F87" s="42">
        <f t="shared" si="2"/>
        <v>0</v>
      </c>
      <c r="G87" s="42">
        <f t="shared" si="2"/>
        <v>0</v>
      </c>
      <c r="H87" s="42">
        <f t="shared" si="2"/>
        <v>0</v>
      </c>
    </row>
    <row r="88" spans="1:8" ht="24" hidden="1">
      <c r="A88" s="30" t="s">
        <v>136</v>
      </c>
      <c r="B88" s="31" t="s">
        <v>51</v>
      </c>
      <c r="C88" s="31" t="s">
        <v>135</v>
      </c>
      <c r="D88" s="31"/>
      <c r="E88" s="42">
        <f t="shared" si="2"/>
        <v>0</v>
      </c>
      <c r="F88" s="42">
        <f t="shared" si="2"/>
        <v>0</v>
      </c>
      <c r="G88" s="42">
        <f t="shared" si="2"/>
        <v>0</v>
      </c>
      <c r="H88" s="42">
        <f t="shared" si="2"/>
        <v>0</v>
      </c>
    </row>
    <row r="89" spans="1:8" ht="12" hidden="1">
      <c r="A89" s="32" t="s">
        <v>86</v>
      </c>
      <c r="B89" s="31" t="s">
        <v>51</v>
      </c>
      <c r="C89" s="31" t="s">
        <v>137</v>
      </c>
      <c r="D89" s="31"/>
      <c r="E89" s="42">
        <f t="shared" si="2"/>
        <v>0</v>
      </c>
      <c r="F89" s="42">
        <f t="shared" si="2"/>
        <v>0</v>
      </c>
      <c r="G89" s="42">
        <f t="shared" si="2"/>
        <v>0</v>
      </c>
      <c r="H89" s="42">
        <f t="shared" si="2"/>
        <v>0</v>
      </c>
    </row>
    <row r="90" spans="1:8" ht="12" hidden="1">
      <c r="A90" s="23" t="s">
        <v>35</v>
      </c>
      <c r="B90" s="10"/>
      <c r="C90" s="31" t="s">
        <v>137</v>
      </c>
      <c r="D90" s="31" t="s">
        <v>32</v>
      </c>
      <c r="E90" s="42"/>
      <c r="F90" s="42"/>
      <c r="G90" s="42"/>
      <c r="H90" s="42"/>
    </row>
    <row r="91" spans="1:8" ht="12">
      <c r="A91" s="66" t="s">
        <v>191</v>
      </c>
      <c r="B91" s="10"/>
      <c r="C91" s="29" t="s">
        <v>140</v>
      </c>
      <c r="D91" s="12"/>
      <c r="E91" s="67">
        <f>SUM(E93)</f>
        <v>38.3</v>
      </c>
      <c r="F91" s="67">
        <f>F92+F93</f>
        <v>81.8</v>
      </c>
      <c r="G91" s="67">
        <f>G92+G93</f>
        <v>81.8</v>
      </c>
      <c r="H91" s="67">
        <f>SUM(G91/E91*100)-100</f>
        <v>113.57702349869453</v>
      </c>
    </row>
    <row r="92" spans="1:8" ht="12">
      <c r="A92" s="68" t="s">
        <v>191</v>
      </c>
      <c r="B92" s="10"/>
      <c r="C92" s="13" t="s">
        <v>140</v>
      </c>
      <c r="D92" s="31"/>
      <c r="E92" s="69"/>
      <c r="F92" s="69">
        <f>SUM(+F95)</f>
        <v>2.2</v>
      </c>
      <c r="G92" s="69">
        <f>SUM(G96)</f>
        <v>2.2</v>
      </c>
      <c r="H92" s="69"/>
    </row>
    <row r="93" spans="1:8" ht="24">
      <c r="A93" s="50" t="s">
        <v>177</v>
      </c>
      <c r="B93" s="10"/>
      <c r="C93" s="13" t="s">
        <v>178</v>
      </c>
      <c r="D93" s="31"/>
      <c r="E93" s="69">
        <f>SUM(E94)</f>
        <v>38.3</v>
      </c>
      <c r="F93" s="69">
        <f>SUM(F94)</f>
        <v>79.6</v>
      </c>
      <c r="G93" s="69">
        <f>SUM(G94)</f>
        <v>79.6</v>
      </c>
      <c r="H93" s="69"/>
    </row>
    <row r="94" spans="1:8" ht="12">
      <c r="A94" s="30" t="s">
        <v>35</v>
      </c>
      <c r="B94" s="12" t="s">
        <v>51</v>
      </c>
      <c r="C94" s="13" t="s">
        <v>178</v>
      </c>
      <c r="D94" s="31" t="s">
        <v>32</v>
      </c>
      <c r="E94" s="53">
        <v>38.3</v>
      </c>
      <c r="F94" s="53">
        <v>79.6</v>
      </c>
      <c r="G94" s="53">
        <v>79.6</v>
      </c>
      <c r="H94" s="53"/>
    </row>
    <row r="95" spans="1:8" ht="12">
      <c r="A95" s="62" t="s">
        <v>123</v>
      </c>
      <c r="B95" s="31" t="s">
        <v>51</v>
      </c>
      <c r="C95" s="61">
        <v>9900002990</v>
      </c>
      <c r="D95" s="31"/>
      <c r="E95" s="69">
        <f>SUM(E96)</f>
        <v>0</v>
      </c>
      <c r="F95" s="69">
        <f>SUM(F96)</f>
        <v>2.2</v>
      </c>
      <c r="G95" s="69">
        <f>SUM(G96)</f>
        <v>2.2</v>
      </c>
      <c r="H95" s="69"/>
    </row>
    <row r="96" spans="1:8" ht="12">
      <c r="A96" s="30" t="s">
        <v>35</v>
      </c>
      <c r="B96" s="31" t="s">
        <v>51</v>
      </c>
      <c r="C96" s="61">
        <v>9900002990</v>
      </c>
      <c r="D96" s="31" t="s">
        <v>32</v>
      </c>
      <c r="E96" s="53">
        <v>0</v>
      </c>
      <c r="F96" s="53">
        <v>2.2</v>
      </c>
      <c r="G96" s="53">
        <v>2.2</v>
      </c>
      <c r="H96" s="53"/>
    </row>
    <row r="97" spans="1:6" ht="12">
      <c r="A97" s="10"/>
      <c r="B97" s="10"/>
      <c r="C97" s="10"/>
      <c r="D97" s="10"/>
      <c r="E97" s="10"/>
      <c r="F97" s="20"/>
    </row>
    <row r="98" spans="1:6" ht="12">
      <c r="A98" s="10"/>
      <c r="B98" s="10"/>
      <c r="C98" s="10"/>
      <c r="D98" s="10"/>
      <c r="E98" s="10"/>
      <c r="F98" s="20"/>
    </row>
    <row r="99" spans="1:6" ht="12">
      <c r="A99" s="10"/>
      <c r="B99" s="10"/>
      <c r="C99" s="10"/>
      <c r="D99" s="10"/>
      <c r="E99" s="10"/>
      <c r="F99" s="20"/>
    </row>
    <row r="100" spans="1:6" ht="12">
      <c r="A100" s="10"/>
      <c r="B100" s="10"/>
      <c r="C100" s="10"/>
      <c r="D100" s="10"/>
      <c r="E100" s="10"/>
      <c r="F100" s="20"/>
    </row>
    <row r="101" spans="1:6" ht="12">
      <c r="A101" s="10"/>
      <c r="B101" s="10"/>
      <c r="C101" s="10"/>
      <c r="D101" s="10"/>
      <c r="E101" s="10"/>
      <c r="F101" s="20"/>
    </row>
    <row r="102" spans="1:6" ht="12">
      <c r="A102" s="10"/>
      <c r="B102" s="10"/>
      <c r="C102" s="10"/>
      <c r="D102" s="10"/>
      <c r="E102" s="10"/>
      <c r="F102" s="20"/>
    </row>
    <row r="103" spans="1:6" ht="12">
      <c r="A103" s="10"/>
      <c r="B103" s="10"/>
      <c r="C103" s="10"/>
      <c r="D103" s="10"/>
      <c r="E103" s="10"/>
      <c r="F103" s="20"/>
    </row>
    <row r="104" spans="1:6" ht="12">
      <c r="A104" s="10"/>
      <c r="B104" s="10"/>
      <c r="C104" s="10"/>
      <c r="D104" s="10"/>
      <c r="E104" s="10"/>
      <c r="F104" s="20"/>
    </row>
    <row r="105" spans="1:6" ht="12">
      <c r="A105" s="10"/>
      <c r="B105" s="10"/>
      <c r="C105" s="10"/>
      <c r="D105" s="10"/>
      <c r="E105" s="10"/>
      <c r="F105" s="20"/>
    </row>
    <row r="106" spans="1:6" ht="12">
      <c r="A106" s="10"/>
      <c r="B106" s="10"/>
      <c r="C106" s="10"/>
      <c r="D106" s="10"/>
      <c r="E106" s="10"/>
      <c r="F106" s="20"/>
    </row>
    <row r="107" spans="1:6" ht="12">
      <c r="A107" s="10"/>
      <c r="B107" s="10"/>
      <c r="C107" s="10"/>
      <c r="D107" s="10"/>
      <c r="E107" s="10"/>
      <c r="F107" s="20"/>
    </row>
    <row r="108" spans="1:6" ht="12">
      <c r="A108" s="10"/>
      <c r="B108" s="10"/>
      <c r="C108" s="10"/>
      <c r="D108" s="10"/>
      <c r="E108" s="10"/>
      <c r="F108" s="20"/>
    </row>
    <row r="109" spans="1:6" ht="12">
      <c r="A109" s="10"/>
      <c r="B109" s="10"/>
      <c r="C109" s="10"/>
      <c r="D109" s="10"/>
      <c r="E109" s="10"/>
      <c r="F109" s="20"/>
    </row>
    <row r="110" spans="1:6" ht="12">
      <c r="A110" s="10"/>
      <c r="B110" s="10"/>
      <c r="C110" s="10"/>
      <c r="D110" s="10"/>
      <c r="E110" s="10"/>
      <c r="F110" s="20"/>
    </row>
    <row r="111" spans="1:6" ht="12">
      <c r="A111" s="10"/>
      <c r="B111" s="10"/>
      <c r="C111" s="10"/>
      <c r="D111" s="10"/>
      <c r="E111" s="10"/>
      <c r="F111" s="20"/>
    </row>
    <row r="112" spans="1:6" ht="12">
      <c r="A112" s="10"/>
      <c r="B112" s="10"/>
      <c r="C112" s="10"/>
      <c r="D112" s="10"/>
      <c r="E112" s="10"/>
      <c r="F112" s="20"/>
    </row>
    <row r="113" spans="1:6" ht="12">
      <c r="A113" s="10"/>
      <c r="B113" s="10"/>
      <c r="C113" s="10"/>
      <c r="D113" s="10"/>
      <c r="E113" s="10"/>
      <c r="F113" s="20"/>
    </row>
    <row r="114" spans="1:6" ht="12">
      <c r="A114" s="10"/>
      <c r="B114" s="10"/>
      <c r="C114" s="10"/>
      <c r="D114" s="10"/>
      <c r="E114" s="10"/>
      <c r="F114" s="20"/>
    </row>
    <row r="115" spans="1:5" ht="12">
      <c r="A115" s="10"/>
      <c r="B115" s="10"/>
      <c r="C115" s="10"/>
      <c r="D115" s="10"/>
      <c r="E115" s="20"/>
    </row>
    <row r="116" spans="1:5" ht="12">
      <c r="A116" s="10"/>
      <c r="B116" s="10"/>
      <c r="C116" s="10"/>
      <c r="D116" s="10"/>
      <c r="E116" s="20"/>
    </row>
    <row r="117" spans="1:5" ht="12">
      <c r="A117" s="10"/>
      <c r="B117" s="10"/>
      <c r="C117" s="10"/>
      <c r="D117" s="10"/>
      <c r="E117" s="20"/>
    </row>
    <row r="118" spans="1:5" ht="12">
      <c r="A118" s="10"/>
      <c r="B118" s="10"/>
      <c r="C118" s="10"/>
      <c r="D118" s="10"/>
      <c r="E118" s="20"/>
    </row>
    <row r="119" spans="1:5" ht="12">
      <c r="A119" s="10"/>
      <c r="B119" s="10"/>
      <c r="C119" s="10"/>
      <c r="D119" s="10"/>
      <c r="E119" s="20"/>
    </row>
    <row r="120" spans="1:5" ht="12">
      <c r="A120" s="10"/>
      <c r="B120" s="10"/>
      <c r="C120" s="10"/>
      <c r="D120" s="10"/>
      <c r="E120" s="20"/>
    </row>
    <row r="121" spans="1:5" ht="12">
      <c r="A121" s="10"/>
      <c r="B121" s="10"/>
      <c r="C121" s="10"/>
      <c r="D121" s="10"/>
      <c r="E121" s="20"/>
    </row>
    <row r="122" spans="1:5" ht="12">
      <c r="A122" s="10"/>
      <c r="B122" s="10"/>
      <c r="C122" s="10"/>
      <c r="D122" s="10"/>
      <c r="E122" s="20"/>
    </row>
    <row r="123" spans="1:5" ht="12">
      <c r="A123" s="10"/>
      <c r="B123" s="10"/>
      <c r="C123" s="10"/>
      <c r="D123" s="10"/>
      <c r="E123" s="20"/>
    </row>
    <row r="124" spans="1:5" ht="12">
      <c r="A124" s="10"/>
      <c r="B124" s="10"/>
      <c r="C124" s="10"/>
      <c r="D124" s="10"/>
      <c r="E124" s="20"/>
    </row>
    <row r="125" spans="1:5" ht="12">
      <c r="A125" s="10"/>
      <c r="B125" s="10"/>
      <c r="C125" s="10"/>
      <c r="D125" s="10"/>
      <c r="E125" s="20"/>
    </row>
    <row r="126" spans="1:5" ht="12">
      <c r="A126" s="10"/>
      <c r="B126" s="10"/>
      <c r="C126" s="10"/>
      <c r="D126" s="10"/>
      <c r="E126" s="20"/>
    </row>
    <row r="127" spans="1:5" ht="12">
      <c r="A127" s="10"/>
      <c r="B127" s="10"/>
      <c r="C127" s="10"/>
      <c r="D127" s="10"/>
      <c r="E127" s="20"/>
    </row>
    <row r="128" spans="1:5" ht="12">
      <c r="A128" s="10"/>
      <c r="B128" s="10"/>
      <c r="C128" s="10"/>
      <c r="D128" s="10"/>
      <c r="E128" s="20"/>
    </row>
    <row r="129" spans="1:5" ht="12">
      <c r="A129" s="10"/>
      <c r="B129" s="10"/>
      <c r="C129" s="10"/>
      <c r="D129" s="10"/>
      <c r="E129" s="20"/>
    </row>
    <row r="130" spans="1:5" ht="12">
      <c r="A130" s="10"/>
      <c r="B130" s="10"/>
      <c r="C130" s="10"/>
      <c r="D130" s="10"/>
      <c r="E130" s="20"/>
    </row>
    <row r="131" spans="1:5" ht="12">
      <c r="A131" s="10"/>
      <c r="B131" s="10"/>
      <c r="C131" s="10"/>
      <c r="D131" s="10"/>
      <c r="E131" s="20"/>
    </row>
    <row r="132" spans="1:5" ht="12">
      <c r="A132" s="10"/>
      <c r="B132" s="10"/>
      <c r="C132" s="10"/>
      <c r="D132" s="10"/>
      <c r="E132" s="20"/>
    </row>
    <row r="133" spans="1:5" ht="12">
      <c r="A133" s="10"/>
      <c r="B133" s="10"/>
      <c r="C133" s="10"/>
      <c r="D133" s="10"/>
      <c r="E133" s="20"/>
    </row>
    <row r="134" spans="1:5" ht="12">
      <c r="A134" s="10"/>
      <c r="B134" s="10"/>
      <c r="C134" s="10"/>
      <c r="D134" s="10"/>
      <c r="E134" s="20"/>
    </row>
    <row r="135" spans="1:5" ht="12">
      <c r="A135" s="10"/>
      <c r="B135" s="10"/>
      <c r="C135" s="10"/>
      <c r="D135" s="10"/>
      <c r="E135" s="20"/>
    </row>
    <row r="136" spans="1:5" ht="12">
      <c r="A136" s="10"/>
      <c r="B136" s="10"/>
      <c r="C136" s="10"/>
      <c r="D136" s="10"/>
      <c r="E136" s="20"/>
    </row>
    <row r="137" spans="1:5" ht="12">
      <c r="A137" s="10"/>
      <c r="B137" s="10"/>
      <c r="C137" s="10"/>
      <c r="D137" s="10"/>
      <c r="E137" s="20"/>
    </row>
    <row r="138" spans="1:5" ht="12">
      <c r="A138" s="10"/>
      <c r="B138" s="10"/>
      <c r="C138" s="10"/>
      <c r="D138" s="10"/>
      <c r="E138" s="20"/>
    </row>
    <row r="139" spans="1:5" ht="12">
      <c r="A139" s="10"/>
      <c r="B139" s="10"/>
      <c r="C139" s="10"/>
      <c r="D139" s="10"/>
      <c r="E139" s="20"/>
    </row>
    <row r="140" spans="1:5" ht="12">
      <c r="A140" s="10"/>
      <c r="B140" s="10"/>
      <c r="C140" s="10"/>
      <c r="D140" s="10"/>
      <c r="E140" s="20"/>
    </row>
    <row r="141" spans="1:5" ht="12">
      <c r="A141" s="10"/>
      <c r="B141" s="10"/>
      <c r="C141" s="10"/>
      <c r="D141" s="10"/>
      <c r="E141" s="20"/>
    </row>
    <row r="142" spans="1:5" ht="12">
      <c r="A142" s="10"/>
      <c r="B142" s="10"/>
      <c r="C142" s="10"/>
      <c r="D142" s="10"/>
      <c r="E142" s="20"/>
    </row>
    <row r="143" spans="1:5" ht="12">
      <c r="A143" s="10"/>
      <c r="B143" s="10"/>
      <c r="C143" s="10"/>
      <c r="D143" s="10"/>
      <c r="E143" s="20"/>
    </row>
    <row r="144" spans="1:5" ht="12">
      <c r="A144" s="10"/>
      <c r="B144" s="10"/>
      <c r="C144" s="10"/>
      <c r="D144" s="10"/>
      <c r="E144" s="20"/>
    </row>
    <row r="145" spans="1:5" ht="12">
      <c r="A145" s="10"/>
      <c r="B145" s="10"/>
      <c r="C145" s="10"/>
      <c r="D145" s="10"/>
      <c r="E145" s="20"/>
    </row>
    <row r="146" spans="1:5" ht="12">
      <c r="A146" s="10"/>
      <c r="B146" s="10"/>
      <c r="C146" s="10"/>
      <c r="D146" s="10"/>
      <c r="E146" s="20"/>
    </row>
    <row r="147" spans="1:5" ht="12">
      <c r="A147" s="10"/>
      <c r="B147" s="10"/>
      <c r="C147" s="10"/>
      <c r="D147" s="10"/>
      <c r="E147" s="20"/>
    </row>
    <row r="148" spans="1:5" ht="12">
      <c r="A148" s="10"/>
      <c r="B148" s="10"/>
      <c r="C148" s="10"/>
      <c r="D148" s="10"/>
      <c r="E148" s="20"/>
    </row>
    <row r="149" spans="1:5" ht="12">
      <c r="A149" s="10"/>
      <c r="B149" s="10"/>
      <c r="C149" s="10"/>
      <c r="D149" s="10"/>
      <c r="E149" s="20"/>
    </row>
    <row r="150" spans="1:5" ht="12">
      <c r="A150" s="10"/>
      <c r="B150" s="10"/>
      <c r="C150" s="10"/>
      <c r="D150" s="10"/>
      <c r="E150" s="20"/>
    </row>
    <row r="151" spans="1:5" ht="12">
      <c r="A151" s="10"/>
      <c r="B151" s="10"/>
      <c r="C151" s="10"/>
      <c r="D151" s="10"/>
      <c r="E151" s="20"/>
    </row>
    <row r="152" spans="1:5" ht="12">
      <c r="A152" s="10"/>
      <c r="B152" s="10"/>
      <c r="C152" s="10"/>
      <c r="D152" s="10"/>
      <c r="E152" s="20"/>
    </row>
    <row r="153" spans="1:5" ht="12">
      <c r="A153" s="10"/>
      <c r="B153" s="10"/>
      <c r="C153" s="10"/>
      <c r="D153" s="10"/>
      <c r="E153" s="20"/>
    </row>
    <row r="154" spans="1:5" ht="12">
      <c r="A154" s="10"/>
      <c r="B154" s="10"/>
      <c r="C154" s="10"/>
      <c r="D154" s="10"/>
      <c r="E154" s="20"/>
    </row>
    <row r="155" spans="1:5" ht="12">
      <c r="A155" s="10"/>
      <c r="B155" s="10"/>
      <c r="C155" s="10"/>
      <c r="D155" s="10"/>
      <c r="E155" s="20"/>
    </row>
    <row r="156" spans="1:5" ht="12">
      <c r="A156" s="10"/>
      <c r="B156" s="10"/>
      <c r="C156" s="10"/>
      <c r="D156" s="10"/>
      <c r="E156" s="20"/>
    </row>
    <row r="157" spans="1:5" ht="12">
      <c r="A157" s="10"/>
      <c r="B157" s="10"/>
      <c r="C157" s="10"/>
      <c r="D157" s="10"/>
      <c r="E157" s="20"/>
    </row>
    <row r="158" spans="1:5" ht="12">
      <c r="A158" s="10"/>
      <c r="B158" s="10"/>
      <c r="C158" s="10"/>
      <c r="D158" s="10"/>
      <c r="E158" s="20"/>
    </row>
    <row r="159" spans="1:5" ht="12">
      <c r="A159" s="10"/>
      <c r="B159" s="10"/>
      <c r="C159" s="10"/>
      <c r="D159" s="10"/>
      <c r="E159" s="20"/>
    </row>
    <row r="160" spans="1:5" ht="12">
      <c r="A160" s="10"/>
      <c r="B160" s="10"/>
      <c r="C160" s="10"/>
      <c r="D160" s="10"/>
      <c r="E160" s="20"/>
    </row>
    <row r="161" spans="1:5" ht="12">
      <c r="A161" s="10"/>
      <c r="B161" s="10"/>
      <c r="C161" s="10"/>
      <c r="D161" s="10"/>
      <c r="E161" s="20"/>
    </row>
    <row r="162" spans="1:5" ht="12">
      <c r="A162" s="10"/>
      <c r="B162" s="10"/>
      <c r="C162" s="10"/>
      <c r="D162" s="10"/>
      <c r="E162" s="20"/>
    </row>
    <row r="163" spans="1:5" ht="12">
      <c r="A163" s="10"/>
      <c r="B163" s="10"/>
      <c r="C163" s="10"/>
      <c r="D163" s="10"/>
      <c r="E163" s="20"/>
    </row>
    <row r="164" spans="1:5" ht="12">
      <c r="A164" s="10"/>
      <c r="B164" s="10"/>
      <c r="C164" s="10"/>
      <c r="D164" s="10"/>
      <c r="E164" s="20"/>
    </row>
    <row r="165" spans="1:5" ht="12">
      <c r="A165" s="10"/>
      <c r="B165" s="10"/>
      <c r="C165" s="10"/>
      <c r="D165" s="10"/>
      <c r="E165" s="20"/>
    </row>
    <row r="166" spans="1:5" ht="12">
      <c r="A166" s="10"/>
      <c r="B166" s="10"/>
      <c r="C166" s="10"/>
      <c r="D166" s="10"/>
      <c r="E166" s="20"/>
    </row>
    <row r="167" spans="1:5" ht="12">
      <c r="A167" s="10"/>
      <c r="B167" s="10"/>
      <c r="C167" s="10"/>
      <c r="D167" s="10"/>
      <c r="E167" s="20"/>
    </row>
    <row r="168" spans="1:5" ht="12">
      <c r="A168" s="10"/>
      <c r="B168" s="10"/>
      <c r="C168" s="10"/>
      <c r="D168" s="10"/>
      <c r="E168" s="20"/>
    </row>
    <row r="169" spans="1:5" ht="12">
      <c r="A169" s="10"/>
      <c r="B169" s="10"/>
      <c r="C169" s="10"/>
      <c r="D169" s="10"/>
      <c r="E169" s="20"/>
    </row>
    <row r="170" spans="1:5" ht="12">
      <c r="A170" s="10"/>
      <c r="B170" s="10"/>
      <c r="C170" s="10"/>
      <c r="D170" s="10"/>
      <c r="E170" s="20"/>
    </row>
    <row r="171" spans="1:5" ht="12">
      <c r="A171" s="10"/>
      <c r="B171" s="10"/>
      <c r="C171" s="10"/>
      <c r="D171" s="10"/>
      <c r="E171" s="20"/>
    </row>
    <row r="172" spans="1:5" ht="12">
      <c r="A172" s="10"/>
      <c r="B172" s="10"/>
      <c r="C172" s="10"/>
      <c r="D172" s="10"/>
      <c r="E172" s="20"/>
    </row>
    <row r="173" spans="1:5" ht="12">
      <c r="A173" s="10"/>
      <c r="B173" s="10"/>
      <c r="C173" s="10"/>
      <c r="D173" s="10"/>
      <c r="E173" s="20"/>
    </row>
    <row r="174" spans="1:5" ht="12">
      <c r="A174" s="10"/>
      <c r="B174" s="10"/>
      <c r="C174" s="10"/>
      <c r="D174" s="10"/>
      <c r="E174" s="20"/>
    </row>
    <row r="175" spans="1:5" ht="12">
      <c r="A175" s="10"/>
      <c r="B175" s="10"/>
      <c r="C175" s="10"/>
      <c r="D175" s="10"/>
      <c r="E175" s="20"/>
    </row>
    <row r="176" spans="1:5" ht="12">
      <c r="A176" s="10"/>
      <c r="B176" s="10"/>
      <c r="C176" s="10"/>
      <c r="D176" s="10"/>
      <c r="E176" s="20"/>
    </row>
    <row r="177" spans="1:5" ht="12">
      <c r="A177" s="10"/>
      <c r="B177" s="10"/>
      <c r="C177" s="10"/>
      <c r="D177" s="10"/>
      <c r="E177" s="20"/>
    </row>
    <row r="178" spans="1:5" ht="12">
      <c r="A178" s="10"/>
      <c r="B178" s="10"/>
      <c r="C178" s="10"/>
      <c r="D178" s="10"/>
      <c r="E178" s="20"/>
    </row>
    <row r="179" spans="1:5" ht="12">
      <c r="A179" s="10"/>
      <c r="B179" s="10"/>
      <c r="C179" s="10"/>
      <c r="D179" s="10"/>
      <c r="E179" s="20"/>
    </row>
    <row r="180" spans="1:5" ht="12">
      <c r="A180" s="10"/>
      <c r="B180" s="10"/>
      <c r="C180" s="10"/>
      <c r="D180" s="10"/>
      <c r="E180" s="20"/>
    </row>
    <row r="181" spans="1:3" ht="12">
      <c r="A181" s="10"/>
      <c r="B181" s="10"/>
      <c r="C181" s="10"/>
    </row>
  </sheetData>
  <sheetProtection/>
  <mergeCells count="6">
    <mergeCell ref="A7:I7"/>
    <mergeCell ref="F1:I1"/>
    <mergeCell ref="F2:I2"/>
    <mergeCell ref="F3:I3"/>
    <mergeCell ref="F4:I4"/>
    <mergeCell ref="A6:I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Пользователь</cp:lastModifiedBy>
  <cp:lastPrinted>2020-08-07T04:43:14Z</cp:lastPrinted>
  <dcterms:created xsi:type="dcterms:W3CDTF">2005-12-01T05:01:57Z</dcterms:created>
  <dcterms:modified xsi:type="dcterms:W3CDTF">2020-08-07T04:43:52Z</dcterms:modified>
  <cp:category/>
  <cp:version/>
  <cp:contentType/>
  <cp:contentStatus/>
</cp:coreProperties>
</file>